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4"/>
  <workbookPr defaultThemeVersion="124226"/>
  <mc:AlternateContent xmlns:mc="http://schemas.openxmlformats.org/markup-compatibility/2006">
    <mc:Choice Requires="x15">
      <x15ac:absPath xmlns:x15ac="http://schemas.microsoft.com/office/spreadsheetml/2010/11/ac" url="/Users/davidbroz/Downloads/Tomas Vacek Pekov vyberko rozpocet/"/>
    </mc:Choice>
  </mc:AlternateContent>
  <xr:revisionPtr revIDLastSave="0" documentId="13_ncr:1_{894BD2AF-01E6-3E4F-B4BC-9E913038E52D}" xr6:coauthVersionLast="47" xr6:coauthVersionMax="47" xr10:uidLastSave="{00000000-0000-0000-0000-000000000000}"/>
  <bookViews>
    <workbookView xWindow="11680" yWindow="500" windowWidth="29060" windowHeight="12460" tabRatio="915" activeTab="3" xr2:uid="{00000000-000D-0000-FFFF-FFFF00000000}"/>
  </bookViews>
  <sheets>
    <sheet name="PĚKOV-SOUHRN" sheetId="13" r:id="rId1"/>
    <sheet name="TECH. VYBAVENÍ - STÁJ SO-01" sheetId="11" r:id="rId2"/>
    <sheet name="STAVEB. PRVKY  VYB. STÁJE SO-01" sheetId="12" r:id="rId3"/>
    <sheet name="TECHNOLOGICKÉ VYBAVENÍ JÍMKY" sheetId="14" r:id="rId4"/>
  </sheets>
  <definedNames>
    <definedName name="_xlnm.Print_Area" localSheetId="0">'PĚKOV-SOUHRN'!$A$1:$D$36</definedName>
    <definedName name="_xlnm.Print_Area" localSheetId="2">'STAVEB. PRVKY  VYB. STÁJE SO-01'!$A$1:$G$63</definedName>
    <definedName name="_xlnm.Print_Area" localSheetId="1">'TECH. VYBAVENÍ - STÁJ SO-01'!$A$1:$G$239</definedName>
    <definedName name="_xlnm.Print_Area" localSheetId="3">'TECHNOLOGICKÉ VYBAVENÍ JÍMKY'!$A$1:$G$26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11" l="1"/>
  <c r="E15" i="11" l="1"/>
  <c r="D33" i="13"/>
  <c r="D34" i="13" s="1"/>
  <c r="C33" i="13"/>
  <c r="C34" i="13" s="1"/>
  <c r="B33" i="13"/>
  <c r="B34" i="13" s="1"/>
  <c r="F26" i="14"/>
  <c r="E25" i="14"/>
  <c r="E24" i="14"/>
  <c r="E23" i="14"/>
  <c r="E22" i="14"/>
  <c r="E21" i="14"/>
  <c r="E20" i="14"/>
  <c r="E19" i="14"/>
  <c r="E18" i="14"/>
  <c r="E17" i="14"/>
  <c r="E16" i="14"/>
  <c r="E15" i="14"/>
  <c r="E14" i="14"/>
  <c r="E13" i="14"/>
  <c r="E12" i="14"/>
  <c r="F21" i="12"/>
  <c r="E26" i="14" l="1"/>
  <c r="G26" i="14"/>
  <c r="C25" i="13"/>
  <c r="C26" i="13"/>
  <c r="A29" i="13"/>
  <c r="A28" i="13"/>
  <c r="A27" i="13"/>
  <c r="A26" i="13"/>
  <c r="A25" i="13"/>
  <c r="A24" i="13"/>
  <c r="A8" i="13"/>
  <c r="E44" i="11"/>
  <c r="C11" i="13"/>
  <c r="C9" i="13"/>
  <c r="A21" i="13"/>
  <c r="A20" i="13"/>
  <c r="A19" i="13"/>
  <c r="A18" i="13"/>
  <c r="A17" i="13"/>
  <c r="A16" i="13"/>
  <c r="A15" i="13"/>
  <c r="A14" i="13"/>
  <c r="A13" i="13"/>
  <c r="A12" i="13"/>
  <c r="A11" i="13"/>
  <c r="A10" i="13"/>
  <c r="A9" i="13"/>
  <c r="A4" i="13"/>
  <c r="A3" i="13"/>
  <c r="F60" i="12"/>
  <c r="C29" i="13" s="1"/>
  <c r="E56" i="12"/>
  <c r="E57" i="12"/>
  <c r="E58" i="12"/>
  <c r="E59" i="12"/>
  <c r="E55" i="12"/>
  <c r="E48" i="12"/>
  <c r="E49" i="12"/>
  <c r="E47" i="12"/>
  <c r="F43" i="12"/>
  <c r="E27" i="12"/>
  <c r="E28" i="12"/>
  <c r="E30" i="12"/>
  <c r="E31" i="12"/>
  <c r="E32" i="12"/>
  <c r="E34" i="12"/>
  <c r="E35" i="12"/>
  <c r="E36" i="12"/>
  <c r="E38" i="12"/>
  <c r="E39" i="12"/>
  <c r="E40" i="12"/>
  <c r="E42" i="12"/>
  <c r="E26" i="12"/>
  <c r="E20" i="12"/>
  <c r="E19" i="12"/>
  <c r="E14" i="12"/>
  <c r="E13" i="12"/>
  <c r="F236" i="11"/>
  <c r="C21" i="13" s="1"/>
  <c r="C27" i="13" l="1"/>
  <c r="E43" i="12"/>
  <c r="B27" i="13" s="1"/>
  <c r="E235" i="11" l="1"/>
  <c r="E228" i="11"/>
  <c r="E229" i="11"/>
  <c r="E230" i="11"/>
  <c r="E231" i="11"/>
  <c r="E232" i="11"/>
  <c r="E233" i="11"/>
  <c r="E234" i="11"/>
  <c r="E227" i="11"/>
  <c r="E236" i="11" l="1"/>
  <c r="B21" i="13" s="1"/>
  <c r="F224" i="11"/>
  <c r="C20" i="13" s="1"/>
  <c r="E191" i="11"/>
  <c r="E192" i="11"/>
  <c r="E193" i="11"/>
  <c r="E194" i="11"/>
  <c r="E195" i="11"/>
  <c r="E196" i="11"/>
  <c r="E197" i="11"/>
  <c r="E198" i="11"/>
  <c r="E199"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183" i="11"/>
  <c r="E184" i="11"/>
  <c r="E185" i="11"/>
  <c r="E186" i="11"/>
  <c r="E182" i="11"/>
  <c r="E157" i="11"/>
  <c r="E158" i="11"/>
  <c r="E159" i="11"/>
  <c r="E160" i="11"/>
  <c r="E161" i="11"/>
  <c r="E163" i="11"/>
  <c r="E164" i="11"/>
  <c r="E165" i="11"/>
  <c r="E166" i="11"/>
  <c r="E167" i="11"/>
  <c r="E168" i="11"/>
  <c r="E169" i="11"/>
  <c r="E171" i="11"/>
  <c r="E172" i="11"/>
  <c r="E173" i="11"/>
  <c r="E174" i="11"/>
  <c r="E175" i="11"/>
  <c r="E176" i="11"/>
  <c r="E177" i="11"/>
  <c r="E156" i="11"/>
  <c r="E146" i="11"/>
  <c r="E147" i="11"/>
  <c r="E148" i="11"/>
  <c r="E149" i="11"/>
  <c r="E145" i="11"/>
  <c r="E137" i="11"/>
  <c r="E138" i="11"/>
  <c r="E139" i="11"/>
  <c r="E140" i="11"/>
  <c r="E136" i="11"/>
  <c r="E130" i="11"/>
  <c r="E129" i="11"/>
  <c r="E118" i="11"/>
  <c r="E119" i="11"/>
  <c r="E121" i="11"/>
  <c r="E122" i="11"/>
  <c r="E123" i="11"/>
  <c r="E124" i="11"/>
  <c r="E117" i="11"/>
  <c r="F112" i="11"/>
  <c r="C13" i="13" s="1"/>
  <c r="E86" i="11"/>
  <c r="E87" i="11"/>
  <c r="E88" i="11"/>
  <c r="E89" i="11"/>
  <c r="E90" i="11"/>
  <c r="E91" i="11"/>
  <c r="E93" i="11"/>
  <c r="E94" i="11"/>
  <c r="E95" i="11"/>
  <c r="E96" i="11"/>
  <c r="E97" i="11"/>
  <c r="E99" i="11"/>
  <c r="E100" i="11"/>
  <c r="E102" i="11"/>
  <c r="E103" i="11"/>
  <c r="E104" i="11"/>
  <c r="E105" i="11"/>
  <c r="E106" i="11"/>
  <c r="E108" i="11"/>
  <c r="E109" i="11"/>
  <c r="E110" i="11"/>
  <c r="E111" i="11"/>
  <c r="E85" i="11"/>
  <c r="F80" i="11"/>
  <c r="C12" i="13" s="1"/>
  <c r="E59" i="11"/>
  <c r="E60" i="11"/>
  <c r="E61" i="11"/>
  <c r="E62" i="11"/>
  <c r="E63" i="11"/>
  <c r="E64" i="11"/>
  <c r="E65" i="11"/>
  <c r="E66" i="11"/>
  <c r="E67" i="11"/>
  <c r="E68" i="11"/>
  <c r="E69" i="11"/>
  <c r="E70" i="11"/>
  <c r="E71" i="11"/>
  <c r="E72" i="11"/>
  <c r="E73" i="11"/>
  <c r="E75" i="11"/>
  <c r="E76" i="11"/>
  <c r="E77" i="11"/>
  <c r="E78" i="11"/>
  <c r="E79" i="11"/>
  <c r="E58" i="11"/>
  <c r="E52" i="11"/>
  <c r="E53" i="11"/>
  <c r="E51" i="11"/>
  <c r="E27" i="11"/>
  <c r="E28" i="11"/>
  <c r="E29" i="11"/>
  <c r="E30" i="11"/>
  <c r="E32" i="11"/>
  <c r="E33" i="11"/>
  <c r="E34" i="11"/>
  <c r="E35" i="11"/>
  <c r="E37" i="11"/>
  <c r="E38" i="11"/>
  <c r="E39" i="11"/>
  <c r="E40" i="11"/>
  <c r="E41" i="11"/>
  <c r="E42" i="11"/>
  <c r="E45" i="11"/>
  <c r="E26" i="11"/>
  <c r="E20" i="11"/>
  <c r="E19" i="11"/>
  <c r="E16" i="11"/>
  <c r="E17" i="11"/>
  <c r="E14" i="11"/>
  <c r="E224" i="11" l="1"/>
  <c r="B20" i="13" s="1"/>
  <c r="E80" i="11"/>
  <c r="B12" i="13" s="1"/>
  <c r="E178" i="11"/>
  <c r="B18" i="13" s="1"/>
  <c r="E150" i="11"/>
  <c r="B17" i="13" s="1"/>
  <c r="E112" i="11"/>
  <c r="B13" i="13" s="1"/>
  <c r="E125" i="11"/>
  <c r="B14" i="13" s="1"/>
  <c r="A6" i="12" l="1"/>
  <c r="A5" i="12"/>
  <c r="G236" i="11" l="1"/>
  <c r="D21" i="13" s="1"/>
  <c r="E60" i="12" l="1"/>
  <c r="F50" i="12"/>
  <c r="F62" i="12" s="1"/>
  <c r="E50" i="12"/>
  <c r="E21" i="12"/>
  <c r="G21" i="12" s="1"/>
  <c r="E15" i="12"/>
  <c r="B25" i="13" l="1"/>
  <c r="E62" i="12"/>
  <c r="D26" i="13"/>
  <c r="B26" i="13"/>
  <c r="B28" i="13"/>
  <c r="C28" i="13"/>
  <c r="C30" i="13" s="1"/>
  <c r="B29" i="13"/>
  <c r="G50" i="12"/>
  <c r="D28" i="13" s="1"/>
  <c r="G43" i="12"/>
  <c r="D27" i="13" s="1"/>
  <c r="G60" i="12"/>
  <c r="D29" i="13" s="1"/>
  <c r="G15" i="12"/>
  <c r="D25" i="13" l="1"/>
  <c r="G62" i="12"/>
  <c r="D30" i="13"/>
  <c r="B30" i="13"/>
  <c r="F187" i="11" l="1"/>
  <c r="F178" i="11"/>
  <c r="F150" i="11"/>
  <c r="F141" i="11"/>
  <c r="F131" i="11"/>
  <c r="F125" i="11"/>
  <c r="C14" i="13" s="1"/>
  <c r="E54" i="11"/>
  <c r="F46" i="11"/>
  <c r="E21" i="11"/>
  <c r="G54" i="11" l="1"/>
  <c r="D11" i="13" s="1"/>
  <c r="B11" i="13"/>
  <c r="C17" i="13"/>
  <c r="B9" i="13"/>
  <c r="G21" i="11"/>
  <c r="D9" i="13" s="1"/>
  <c r="C15" i="13"/>
  <c r="C16" i="13"/>
  <c r="C18" i="13"/>
  <c r="C19" i="13"/>
  <c r="F238" i="11"/>
  <c r="C10" i="13"/>
  <c r="C22" i="13" l="1"/>
  <c r="C36" i="13" s="1"/>
  <c r="E187" i="11"/>
  <c r="B19" i="13" s="1"/>
  <c r="E141" i="11"/>
  <c r="E131" i="11"/>
  <c r="B16" i="13" l="1"/>
  <c r="B15" i="13"/>
  <c r="G125" i="11"/>
  <c r="D14" i="13" s="1"/>
  <c r="G187" i="11"/>
  <c r="D19" i="13" s="1"/>
  <c r="G150" i="11"/>
  <c r="D17" i="13" s="1"/>
  <c r="G224" i="11"/>
  <c r="D20" i="13" s="1"/>
  <c r="G141" i="11"/>
  <c r="D16" i="13" s="1"/>
  <c r="G131" i="11"/>
  <c r="D15" i="13" s="1"/>
  <c r="E46" i="11"/>
  <c r="G46" i="11" l="1"/>
  <c r="D10" i="13" s="1"/>
  <c r="B10" i="13"/>
  <c r="B22" i="13" s="1"/>
  <c r="B36" i="13" s="1"/>
  <c r="G178" i="11" l="1"/>
  <c r="D18" i="13" s="1"/>
  <c r="G80" i="11" l="1"/>
  <c r="D12" i="13" s="1"/>
  <c r="E238" i="11" l="1"/>
  <c r="G112" i="11" l="1"/>
  <c r="G238" i="11" l="1"/>
  <c r="D13" i="13"/>
  <c r="D22" i="13" s="1"/>
  <c r="D36" i="13" s="1"/>
</calcChain>
</file>

<file path=xl/sharedStrings.xml><?xml version="1.0" encoding="utf-8"?>
<sst xmlns="http://schemas.openxmlformats.org/spreadsheetml/2006/main" count="528" uniqueCount="241">
  <si>
    <t>INVESTOR</t>
  </si>
  <si>
    <t>KS</t>
  </si>
  <si>
    <t>M</t>
  </si>
  <si>
    <t>JEDN.</t>
  </si>
  <si>
    <t>CENA DODÁVKY
(Kč bez DPH)</t>
  </si>
  <si>
    <t>CENA MONTÁŽE 
(Kč bez DPH)</t>
  </si>
  <si>
    <t>CENA CELKEM 
(Kč bez DPH)</t>
  </si>
  <si>
    <t>KPL</t>
  </si>
  <si>
    <t>DODAVATEL</t>
  </si>
  <si>
    <t>ZINKOVANÉ PROVEDENÍ</t>
  </si>
  <si>
    <t>NENÍ PŘEDMĚTEM</t>
  </si>
  <si>
    <t>Spojovací a montážní materiál</t>
  </si>
  <si>
    <t>Zajištění branek</t>
  </si>
  <si>
    <t>PRVNÍ OKRUH</t>
  </si>
  <si>
    <t>Pohonná jednotka PJ4 Delta 1,1kW kompl.</t>
  </si>
  <si>
    <t>DRUHÝ OKRUH</t>
  </si>
  <si>
    <t>NEREZOVÉ PROVEDENÍ V ZINKOVANÉM RÁMU</t>
  </si>
  <si>
    <t>OBSAH</t>
  </si>
  <si>
    <t>MN.</t>
  </si>
  <si>
    <t>CENA CELKEM</t>
  </si>
  <si>
    <t>Spojovací a montážní materiál - kompl.</t>
  </si>
  <si>
    <t>NAPÁJECÍ ŽLABY</t>
  </si>
  <si>
    <t>HRAZENÍ</t>
  </si>
  <si>
    <t>ŘETĚZOVÁ LOPATA</t>
  </si>
  <si>
    <t>Zavěšení branek</t>
  </si>
  <si>
    <t>Doplnění svislé trubky do zaříznutelné branky - komplet</t>
  </si>
  <si>
    <t>HRAZENÍ TŘÍTRUBKOVÉ</t>
  </si>
  <si>
    <t>Trubka Ø 42mm</t>
  </si>
  <si>
    <t>Spona koncová 102/42</t>
  </si>
  <si>
    <t>Spona koncová 76/42</t>
  </si>
  <si>
    <t>Spona koncová zesílená 76/42</t>
  </si>
  <si>
    <t>Spona průběžná 76/42</t>
  </si>
  <si>
    <t>Trubka Ø 60mm</t>
  </si>
  <si>
    <t>Závěs zajištěný koncový 102/60</t>
  </si>
  <si>
    <t>Závěs zajištěný průběžný 102/60</t>
  </si>
  <si>
    <t>OCHRANA PLACHTY</t>
  </si>
  <si>
    <t>DRBADLA ROTAČNÍ</t>
  </si>
  <si>
    <t>MATRACE DO LEHACÍCH BOXŮ</t>
  </si>
  <si>
    <t>SVÍTIDLA</t>
  </si>
  <si>
    <t>Branka dojnicová třítrubková, výška 1m,  Ø trubky oblouku branky 60mm, zaříznutelná 3,7-4,0m</t>
  </si>
  <si>
    <t>Branka dojnicová třítrubková, výška 1m,  Ø trubky oblouku branky 60mm, zaříznutelná 4,3-4,6m</t>
  </si>
  <si>
    <t>Branka jalovicová čtyřtrubková, výška 1,15m, Ø trubky oblouku branky 60mm, zaříznutelná 3,7-4,0m</t>
  </si>
  <si>
    <t>Branka jalovicová čtyřtrubková, výška 1,15m, Ø trubky oblouku branky 60mm, zaříznutelná 4,3-4,6m</t>
  </si>
  <si>
    <t xml:space="preserve">Zámek Ø 60mm </t>
  </si>
  <si>
    <t>KRYTY KLADEK S RÁMEM</t>
  </si>
  <si>
    <t>KRYTY KANÁLKU PRO ŘETĚZ</t>
  </si>
  <si>
    <t>Kryt kanálku 300/2000/8 mm</t>
  </si>
  <si>
    <t>Kryt kanálku 300/1000/4 mm</t>
  </si>
  <si>
    <t>HŘEBENOVÁ ŠTĚRBINA</t>
  </si>
  <si>
    <t>m</t>
  </si>
  <si>
    <t>STAVEBNÍ PRVKY CELKEM</t>
  </si>
  <si>
    <t>TECHNOLOGIE CELKEM</t>
  </si>
  <si>
    <t>SLOUPKY HRAZENÍ A BRAN</t>
  </si>
  <si>
    <t>SLOUPKY ŽLABOVÉ ZÁBRANY</t>
  </si>
  <si>
    <t>BOČNÍ ZÁBRANY PRO DOJNICE</t>
  </si>
  <si>
    <t>ŠÍJOVÁ ZÁBRANA - TR.5/4"</t>
  </si>
  <si>
    <t>Spona průběžná 76/60</t>
  </si>
  <si>
    <t>Spona průběžná 60/42</t>
  </si>
  <si>
    <t>Zámek 42mm</t>
  </si>
  <si>
    <t>UCHYCENÍ TECHNOLOGIE NA SLOUPY STAVBY</t>
  </si>
  <si>
    <t>BRANKY</t>
  </si>
  <si>
    <t>Spona koncová 42/42</t>
  </si>
  <si>
    <t>Panel ovládací lopata, 1,1 kW</t>
  </si>
  <si>
    <t>Kladka rohová řetězová X komplet</t>
  </si>
  <si>
    <t>Řetěz 13x36mm, cementovaný</t>
  </si>
  <si>
    <t>Spojka řetězová 13x36mm</t>
  </si>
  <si>
    <t>Vyvěšení dlouhých branek</t>
  </si>
  <si>
    <t>STÁJOVÁ LED SVÍTIDLA</t>
  </si>
  <si>
    <t>Plachta průsvitná</t>
  </si>
  <si>
    <t>ZINKOVANÉ PROVEDENÍ, PLACHTOVINA PRŮSVITNÁ</t>
  </si>
  <si>
    <t>Rolovací vrata elektrická - vodící profily s ochrannými kartáči, plechová stříška, plachtovina průsvitná 670 g/m2, trubkový motor, dálkový ovladač, 2x nástěnné tlačítko, řídící jednotka, nouzová klika pro otevření vrat v případě výpadku el. proudu, kotvící materiál</t>
  </si>
  <si>
    <t>ROLOVACÍ VRATA ELEKTRICKÁ</t>
  </si>
  <si>
    <t>SVINOVACÍ PLACHTY ELEKTRICKÉ - NA SPODNÍ HŘÍDEL</t>
  </si>
  <si>
    <r>
      <t xml:space="preserve">Sloupek BSN 76/2000 mm </t>
    </r>
    <r>
      <rPr>
        <b/>
        <sz val="12"/>
        <color theme="1"/>
        <rFont val="Arial Narrow"/>
        <family val="2"/>
        <charset val="238"/>
      </rPr>
      <t>s nerezovým návlekem 400 mm</t>
    </r>
    <r>
      <rPr>
        <sz val="12"/>
        <color theme="1"/>
        <rFont val="Arial Narrow"/>
        <family val="2"/>
        <charset val="238"/>
      </rPr>
      <t>, tl. sloupku 6,3 mm,  tl. návleku 2 mm</t>
    </r>
  </si>
  <si>
    <r>
      <t xml:space="preserve">Sloupek BSN 102/3000 mm </t>
    </r>
    <r>
      <rPr>
        <b/>
        <sz val="12"/>
        <color theme="1"/>
        <rFont val="Arial Narrow"/>
        <family val="2"/>
        <charset val="238"/>
      </rPr>
      <t>s nerezovým návlekem 400 mm</t>
    </r>
    <r>
      <rPr>
        <sz val="12"/>
        <color theme="1"/>
        <rFont val="Arial Narrow"/>
        <family val="2"/>
        <charset val="238"/>
      </rPr>
      <t>, tl. sloupku 6,3 mm,  tl. návleku 2 mm</t>
    </r>
  </si>
  <si>
    <t>DOPRAVNÍK KRMIVA</t>
  </si>
  <si>
    <t>KONSTRUKCE PRO UCHYCENÍ DOPRAVNÍKU</t>
  </si>
  <si>
    <t>Třmen kruhový M12 - 76/25</t>
  </si>
  <si>
    <t>Třmen plochý 60/40x5</t>
  </si>
  <si>
    <t>Třmen plochý pro trubku 75mm</t>
  </si>
  <si>
    <t>Třmen kruhový M10 - 60/15</t>
  </si>
  <si>
    <t>Třmen kruhový M10 - 102/25</t>
  </si>
  <si>
    <t>Uchycení motoru a výpadu</t>
  </si>
  <si>
    <t>Držák na strop a zeď</t>
  </si>
  <si>
    <r>
      <rPr>
        <sz val="12"/>
        <color theme="1"/>
        <rFont val="Arial Narrow"/>
        <family val="2"/>
        <charset val="238"/>
      </rPr>
      <t>Sloupek BSN 76/1800mm</t>
    </r>
    <r>
      <rPr>
        <b/>
        <sz val="12"/>
        <color theme="1"/>
        <rFont val="Arial Narrow"/>
        <family val="2"/>
        <charset val="238"/>
      </rPr>
      <t xml:space="preserve"> s nerezovým návlekem 400 mm</t>
    </r>
    <r>
      <rPr>
        <sz val="12"/>
        <color theme="1"/>
        <rFont val="Arial Narrow"/>
        <family val="2"/>
        <charset val="238"/>
      </rPr>
      <t>, tl. sloupku 6,3 mm, tl. návleku 2 mm</t>
    </r>
  </si>
  <si>
    <r>
      <rPr>
        <sz val="12"/>
        <color theme="1"/>
        <rFont val="Arial Narrow"/>
        <family val="2"/>
        <charset val="238"/>
      </rPr>
      <t>Sloupek BSN 102/1800mm</t>
    </r>
    <r>
      <rPr>
        <b/>
        <sz val="12"/>
        <color theme="1"/>
        <rFont val="Arial Narrow"/>
        <family val="2"/>
        <charset val="238"/>
      </rPr>
      <t xml:space="preserve"> s nerezovým návlekem 400 mm</t>
    </r>
    <r>
      <rPr>
        <sz val="12"/>
        <color theme="1"/>
        <rFont val="Arial Narrow"/>
        <family val="2"/>
        <charset val="238"/>
      </rPr>
      <t>, tl. sloupku 6,3 mm, tl. návleku 2 mm</t>
    </r>
  </si>
  <si>
    <t>Pohonná jednotka lanového terčíkového systému suchého krmení pro lano s terčíky o průměru 34 mm, dopravní rychlost 23m/min, napětí22 0/380V, 50Hz, 940 ot/min, šneková převodovka</t>
  </si>
  <si>
    <t>Konzole k upevnění PJ</t>
  </si>
  <si>
    <t>Ovládací panel - suché krmení, 1 okruh, 600x400mm</t>
  </si>
  <si>
    <t>Kladka rohová - plastová, Ø50mm</t>
  </si>
  <si>
    <t>Lano dopravní s disky - terčíky Ø34mm, lano - ocelové, disky - plast</t>
  </si>
  <si>
    <t xml:space="preserve">Trubka dopravní - Ø50mm, pozink. </t>
  </si>
  <si>
    <t>Trubka spádová - Ø50mm, PVC</t>
  </si>
  <si>
    <t>Trubka spádová - Ø63mm, PVC</t>
  </si>
  <si>
    <t>Spojka trubek dopravních - Ø50mm, pozink.</t>
  </si>
  <si>
    <t xml:space="preserve">Spojka lana </t>
  </si>
  <si>
    <t>Výpad krmiva - trubka Ø63mm, s nerez šoupátkem, výpad Ø75mm, plast a nerez</t>
  </si>
  <si>
    <t>Redukce výpadu krmiva z Ø63mm na Ø50mm, plast</t>
  </si>
  <si>
    <t>Násypka aktivní - s motorem, průběžná, pro dopravu granulovaných směsí, d/š/v - 410/575/345 mm, nerez</t>
  </si>
  <si>
    <t>SILA</t>
  </si>
  <si>
    <t>Zásobník je vyroben ze sklolaminátového materiálu a stojí na pozinkovaných nohách, které se upevňují na betonovou desku pomocí kotev. Je zabezpečen proti pronikání vlhkosti a je vybaven průzorem pro kontrolu množství krmiva. Úhel kuželovité části zásobníku je navržen tak, aby zajišťoval dobré podmínky pro vyprazdňování sypkého materiálu. Plnění zásobníků se provádí pneumaticky ze silničních přepravníků, vyprazdňování samospádem do násypek, navazujících dopravníků nebo stájových vozíků. Zásobníky jsou dodávané rozložené.</t>
  </si>
  <si>
    <t>Silo 15m3 - 9t, CTS, horizontálně dělené</t>
  </si>
  <si>
    <t>Sada kotvícíh šroubů pro silo - 3nohy</t>
  </si>
  <si>
    <t>Elektrický pohon k rolovací stěně</t>
  </si>
  <si>
    <t>Boční elektrické svinovací plachty - Plachta se roluje na hřídel na požadovanou výšku, a dále se systém může vertikálně pohybovat. Systém tak slouží nejen k odvětrávání, ale také ke stínění. Další nespornou výhodou je absence podpůrných sítí, které jsou nahrazeny ocelovými sloupky ve tvaru „C“, ty slouží jako vedení a opora celého systému. Ochranu proti prodření plachty zajišťují PVC profily. Součástí: Boční plachtové zakrytí, masivní navíjecí hřídele, bezúdržbové pohony od 120 do 430Nm, průsvitná PVC plachta s gramáží 690 g/m2, vodící profily s gumou proti otěru, Nylonové lano, Uložení horní hřídele.</t>
  </si>
  <si>
    <t>Centrální rozvadeč s vlastním jištením a volbou ovládání (manuální a automatický provoz), Lcd dotyková obrazovka - pro nastavení parametru a sledování pozice plachet s možností připojení do PC.
2 x větrné čidlo
1 x teplotní čidlo
1 x deštové čidlo
Neobsahuje: Propojovací kabeláž k čidlum, PC, světlům, odjištení motorů za příplatek - ovládání ventilátoru, osvětlení, monitoring, sběrnice dat a wifi modul, sluneční zaclonění, ovládání lopat.</t>
  </si>
  <si>
    <t>PĚKOV - MODERNIZACE FARMY</t>
  </si>
  <si>
    <t>TECHNOLOGICKÉ VYBAVENÍ - STÁJ SO-01</t>
  </si>
  <si>
    <t>Tomáš Vacek Pěkov 31</t>
  </si>
  <si>
    <t>Sloupek B 76/1800 mm, tl. sloupku 3,65 mm</t>
  </si>
  <si>
    <t>Sloupek B 76/1500 mm, tl. sloupku 3,65 mm, s paltlí 200x200mm</t>
  </si>
  <si>
    <t>Branka dojnicová třítrubková, výška 1m,  Ø trubky oblouku branky 60mm, zaříznutelná 1,0-1,3m</t>
  </si>
  <si>
    <t>Branka dojnicová třítrubková, výška 1m,  Ø trubky oblouku branky 60mm, zaříznutelná 1,9-2,2m</t>
  </si>
  <si>
    <t>Branka dojnicová třítrubková, výška 1m,  Ø trubky oblouku branky 60mm, zaříznutelná 3,1-3,4m</t>
  </si>
  <si>
    <r>
      <t>Vyhřívaný hladinový napájecí žlab douplášťový s tepelnou izolací, vnitřní žlab,</t>
    </r>
    <r>
      <rPr>
        <b/>
        <u/>
        <sz val="12"/>
        <color indexed="8"/>
        <rFont val="Arial Narrow"/>
        <family val="2"/>
        <charset val="238"/>
      </rPr>
      <t xml:space="preserve"> vana žlabu - nerezová ocel, noha žlabu - nerezová ocel,</t>
    </r>
    <r>
      <rPr>
        <u/>
        <sz val="12"/>
        <color indexed="8"/>
        <rFont val="Arial Narrow"/>
        <family val="2"/>
        <charset val="238"/>
      </rPr>
      <t xml:space="preserve"> </t>
    </r>
    <r>
      <rPr>
        <sz val="12"/>
        <color indexed="8"/>
        <rFont val="Arial Narrow"/>
        <family val="2"/>
        <charset val="238"/>
      </rPr>
      <t xml:space="preserve">ostatní konstrukce je žárově zinkovaná. Rám žlabu opatřen zinkovanou ochrannou trubkou. Izolovaná, vyhřívaná noha napájecího žlabu. Připojení na elektro 230V/50Hz. Krytí IP 55. Plovákový ventil volně přístupný, bez použití šroubových spojů. </t>
    </r>
    <r>
      <rPr>
        <b/>
        <sz val="12"/>
        <color indexed="8"/>
        <rFont val="Arial Narrow"/>
        <family val="2"/>
        <charset val="238"/>
      </rPr>
      <t>Vysokoprůtokový ventil</t>
    </r>
    <r>
      <rPr>
        <sz val="12"/>
        <color indexed="8"/>
        <rFont val="Arial Narrow"/>
        <family val="2"/>
        <charset val="238"/>
      </rPr>
      <t xml:space="preserve">. Napájecí žlaby jsou nevýklopné s velkou zátkou ve dně průměru 110 mm. </t>
    </r>
  </si>
  <si>
    <t>Noha zábrany</t>
  </si>
  <si>
    <t>Spona koncová zesílená 60/60</t>
  </si>
  <si>
    <r>
      <t>Spona koncová zesílená 60/60 - 90</t>
    </r>
    <r>
      <rPr>
        <sz val="13"/>
        <color theme="1"/>
        <rFont val="Calibri"/>
        <family val="2"/>
        <charset val="238"/>
      </rPr>
      <t>°</t>
    </r>
  </si>
  <si>
    <t>Šíjová zábrana vrtaná Ø42mm, délka 800-1500mm</t>
  </si>
  <si>
    <t>VYZTUŽENÍ ZÁBRAN</t>
  </si>
  <si>
    <t>Zámek s trubkou 2" - 1x vrtaná 900mm</t>
  </si>
  <si>
    <t>Spojka trubek Ø 60mm</t>
  </si>
  <si>
    <t>Zámek 60mm</t>
  </si>
  <si>
    <t>Branka dojnicová třítrubková, výška 1m,  Ø trubky oblouku branky 60mm, zaříznutelná 3,4-3,7m</t>
  </si>
  <si>
    <t>Branka jalovicová čtyřtrubková, výška 1,15m, Ø trubky oblouku branky 60mm, zaříznutelná 0,7-1,0m</t>
  </si>
  <si>
    <t>Branka jalovicová čtyřtrubková, výška 1,15m, Ø trubky oblouku branky 60mm, zaříznutelná 1,0-1,3m</t>
  </si>
  <si>
    <t>Branka jalovicová čtyřtrubková, výška 1,15m, Ø trubky oblouku branky 60mm, zaříznutelná 1,6-1,9m</t>
  </si>
  <si>
    <t>Branka jalovicová čtyřtrubková, výška 1,15m, Ø trubky oblouku branky 60mm, zaříznutelná 1,9-2,2m</t>
  </si>
  <si>
    <t>Branka jalovicová čtyřtrubková, výška 1,15m, Ø trubky oblouku branky 60mm, zaříznutelná 3,1-3,4m</t>
  </si>
  <si>
    <t>Branka jalovicová čtyřtrubková, výška 1,15m, Ø trubky oblouku branky 60mm, zaříznutelná 3,4-3,7m</t>
  </si>
  <si>
    <t xml:space="preserve">Branka s KARI síťí, výška 1,55m, Ø trubky oblouku branky 60mm, délka do 4,0m </t>
  </si>
  <si>
    <t xml:space="preserve">Branka s KARI síťí, výška 1,55m, Ø trubky oblouku branky 60mm, délka do 2,0m </t>
  </si>
  <si>
    <t>Spona koncová 60/42</t>
  </si>
  <si>
    <t xml:space="preserve">Zámek Ø 42mm </t>
  </si>
  <si>
    <t>HRAZENÍ ČTYŘTRUBKOVÉ</t>
  </si>
  <si>
    <t>Ochrana plachty - výplň KARI síť, výška 1,5m, délka do 5m</t>
  </si>
  <si>
    <t>ZAVĚTROVÁNÍ SLOUPKŮ U KANÁLU</t>
  </si>
  <si>
    <t xml:space="preserve">Zámek otočný Ø 60mm </t>
  </si>
  <si>
    <t>PP DESKY - OCHRANA POHONNÉ JEDNOTKY</t>
  </si>
  <si>
    <t>Deska PP (Polypropylen), tl.12mm, šedá, 1500x3000mm</t>
  </si>
  <si>
    <t>Třmen plochý 60/40x3</t>
  </si>
  <si>
    <t>Třmen plochý 42/40x3</t>
  </si>
  <si>
    <t>ŽLABOVÁ ZÁBRANA</t>
  </si>
  <si>
    <t>DIAGONÁLNÍ - JALOVICE</t>
  </si>
  <si>
    <t>Spona koncová 76/60</t>
  </si>
  <si>
    <t>FIXAČNÍ - DOJNICE / SUCHOSTOJKY / PORODNA</t>
  </si>
  <si>
    <t>Matrace - pás pryžový, šířka 1800mm, v roli</t>
  </si>
  <si>
    <t>Přední profil 1750x110x130mm</t>
  </si>
  <si>
    <t>Profil zadní 1750x12x125mm</t>
  </si>
  <si>
    <t>Profil dělící 1730x80x130mm</t>
  </si>
  <si>
    <t>Agro svítidlo, 100cm, 6 trubic, červená a bílá, DALI - 240W, 4000K, 29000lm, 6,5kg, CRI 85+</t>
  </si>
  <si>
    <t>Ovládací rozvaděč osvětlení, včetně silového vývodu, osvitové čidlo+automatické řízení intenzity, až 6 sekcí, vzdálený přístup přes internet</t>
  </si>
  <si>
    <t>TŘETÍ OKRUH</t>
  </si>
  <si>
    <t xml:space="preserve">Jednostranná řetězová lopata s cementovaným a povrchově kaleným řetězem. Napínání řetězu zajišťuje automatický hydraulický systém. Ovládací panel je vybaven funkcí adaptabilní kalibrace. Přetížení systému je hlídáno pomocí tlaku vypůsobeného napínáním řetězu. Provozní stavy jsou popisovány na displeji ovládacího panelu. Automatické uvolňování tlaku, vodící kladky se sklotextiovým pouzdrem. Možnost nastavit startovací časy. Sklopná lopata pro možnost přejetí zastýlacím vozem. </t>
  </si>
  <si>
    <t>Sada 4ks prodloužení nohou, 0,8m Ø114mm</t>
  </si>
  <si>
    <r>
      <t>M</t>
    </r>
    <r>
      <rPr>
        <b/>
        <vertAlign val="superscript"/>
        <sz val="12"/>
        <color theme="1"/>
        <rFont val="Arial Narrow"/>
        <family val="2"/>
        <charset val="238"/>
      </rPr>
      <t>2</t>
    </r>
  </si>
  <si>
    <t>Násypka plastová, objem 140 litrů</t>
  </si>
  <si>
    <t>Držák 450 na strop</t>
  </si>
  <si>
    <t>Prodloužení držák Daltec</t>
  </si>
  <si>
    <t>Redukce KG 150/125</t>
  </si>
  <si>
    <t>Koleno KG 125, 45st.</t>
  </si>
  <si>
    <t>Trubka KG 125, 1m</t>
  </si>
  <si>
    <t>Zavěšení dopravníku</t>
  </si>
  <si>
    <t>VENTILÁTORY - STROJOVNA A ZÁZEMÍ ROBOTŮ</t>
  </si>
  <si>
    <r>
      <t>Ventilátor 5lopatkový, průměr lopatek - 630mm, lopatky - hliníkové, 230V, 0,6kW, IP54, Výkon při 0 Pa - 12500m</t>
    </r>
    <r>
      <rPr>
        <vertAlign val="superscript"/>
        <sz val="12"/>
        <color theme="1"/>
        <rFont val="Arial Narrow"/>
        <family val="2"/>
        <charset val="238"/>
      </rPr>
      <t>3</t>
    </r>
    <r>
      <rPr>
        <sz val="12"/>
        <color theme="1"/>
        <rFont val="Arial Narrow"/>
        <family val="2"/>
        <charset val="238"/>
      </rPr>
      <t>/h</t>
    </r>
  </si>
  <si>
    <t>Ochranný klobouk proti dešti pro odtahový komín pr. 650mm</t>
  </si>
  <si>
    <t>Přechod konus - potrubí, šedý</t>
  </si>
  <si>
    <t>Potrubí pro Ventilátor, 650mm, šedé</t>
  </si>
  <si>
    <t>Okapová miska pro odtahový komín, pr. 1100 mm</t>
  </si>
  <si>
    <t>Kryt s rámem velký kladky rohové 900 x 600 x 4 mm plech, vyztužený pro občasné přejetí technikou</t>
  </si>
  <si>
    <t>Kryt s rámem kladky rohové 600 x 600 x 4 mm plech, vyztužený pro občasné přejetí technikou</t>
  </si>
  <si>
    <t>STAVEBNÍ OTVOR délka 49,80m, výška do 4,0m</t>
  </si>
  <si>
    <t>Krajový ochranný kryt - do výška 4,0m</t>
  </si>
  <si>
    <t>STAVEBNÍ OTVOR délka 54,85m, výška do 5,0m</t>
  </si>
  <si>
    <t>STAVEBNÍ OTVOR délka 24,85m, výška do 5,0m</t>
  </si>
  <si>
    <t>Krajový ochranný kryt - do výška 5,0m</t>
  </si>
  <si>
    <t>Elektrický pohon - HVŠ dvoukřídlá</t>
  </si>
  <si>
    <t>Větrací dvoukřídlá štěrbina ovládaná elektropohonem. Rámy křídel z hliníkových profilů, nerezový spojovací materiál. Výplň plachta 590g/m2 a třídou B, S2,d0. Zbývající prvky (uložení hřídele a hřídel) v úpravě pozink. Možnost napojení na meteostanici.Neobsahuje: stavební připravenost (ocelová nebo dřevěná podsada), popltek za manipulační plošinu, elektrokabeláž</t>
  </si>
  <si>
    <t>Hřebenová větrací štěrbina dvoukřídlá, šířka 1,8m</t>
  </si>
  <si>
    <t>Plechování štěrbiny, včetně těsnícího profilu (Plechování s barevnou úpravou, tl. plechu 0,6 mm s vytěsňovacím profilem dle použité krytiny)</t>
  </si>
  <si>
    <t>Stavební otvor - š.3,7m x v. 4,0m</t>
  </si>
  <si>
    <t>Stavební otvor - š.4,4m x v. 4,0m</t>
  </si>
  <si>
    <t>Stavební otvor - š.4,0m x v. 4,0m</t>
  </si>
  <si>
    <t>Stavební otvor - š.3,4m x v. 4,0m</t>
  </si>
  <si>
    <t>Stavební otvor - š.3,2m x v. 4,0m</t>
  </si>
  <si>
    <t>STAVEBNÍ PRVKY VYBAVENÍ STÁJE SO-01</t>
  </si>
  <si>
    <t>CENA JEDNOTKOVÁ
(Kč bez DPH)</t>
  </si>
  <si>
    <t>vyplňovat pouze žlutě podbarvené buňky</t>
  </si>
  <si>
    <t>TECHNOLOGICKÝ KUSOVNÍK - VÝKAZ VÝMĚR</t>
  </si>
  <si>
    <t>SOUHRN NÁKLADŮ</t>
  </si>
  <si>
    <t>SLOUPKY DO BETONU</t>
  </si>
  <si>
    <t>BOČNÍ ZÁBRANY MONTOVANÉ</t>
  </si>
  <si>
    <t xml:space="preserve">TG STÁJ SO-01 - CELKEM </t>
  </si>
  <si>
    <t>STAVEBNÍ PRVKY VYBAVENÍ STÁJE SO-01 - CELKEM</t>
  </si>
  <si>
    <t xml:space="preserve">CELKEM </t>
  </si>
  <si>
    <t>Zastýlaná matrace - Kompletní systém skládající se ze 4 komponentů. Pryžový pás, zadní pryžový profil, přední pryžový profil a lišta oddělující jednotlivé spoje rolí. Kotevní materiál je součástí dodávky. Doporučená vrstva podestýlky je 3 - 5cm. Výrobek je 30 mm silná profilovaná gumová matrace. Horní povrch je opatřen drážkami pro snadný odvod tekutin. Odtokové otvory v zadním profilu. Profilování povrchu ve tvaru U je účinné pro udržení podestýlky na místě.</t>
  </si>
  <si>
    <t>Žlab - 600/2200 - PRAVÝ/LEVÝ</t>
  </si>
  <si>
    <t>Žlab - 600/2500 - PRAVÝ/LEVÝ</t>
  </si>
  <si>
    <t>Žlab - 400/355</t>
  </si>
  <si>
    <t>Zábrana boční - dojnice - do lehacího boxu montovaná, délka oblouku 2100 mm, výška oblouku 1015 mm, průměr trubky 60 mm, žárově pozinkováno</t>
  </si>
  <si>
    <t>Zábrana boční - dojnice - do lehacího boxu montovaná, délka oblouku 2300 mm, výška oblouku 1015 mm, průměr trubky 60 mm, žárově pozinkováno</t>
  </si>
  <si>
    <t>Diagonála pro mladý skot, 6-8 místná, mezera 250mm, výška 0,94m, podélná trubka Ø 60mm, šikmá trubka Ø 42mm, délka do 3,0m</t>
  </si>
  <si>
    <t>LED reflektor - 100W (na štítech)</t>
  </si>
  <si>
    <t>LED svítidlo - 103W (zázemí a strojovna)</t>
  </si>
  <si>
    <t>Pohonná jednotka 1,1kW kompl.</t>
  </si>
  <si>
    <t>Lopata jednostranná 3m komplet</t>
  </si>
  <si>
    <t>Lopata jednostranná 3,5m komplet</t>
  </si>
  <si>
    <t>Lopata jednostranná 3,2m komplet</t>
  </si>
  <si>
    <t>Lopata jednostranná 4m komplet</t>
  </si>
  <si>
    <t>Výpusť 780x440x270mm</t>
  </si>
  <si>
    <t>Redukce výpadu 440 - šoupě sila</t>
  </si>
  <si>
    <t>TERČÍKOVÝ DOPRAVNÍK - PRO 2 SILA A 3 ROBOTICKÉ STÁNÍ</t>
  </si>
  <si>
    <t>Kapacitní čidlo - je určeno pro všeobecné použití pro detekci pevných a sypkých materiálů. Čidla mají reléový výstup včetně funkce spínače.</t>
  </si>
  <si>
    <t>Šoupě - Pod výpusť ze sila, vstupní otvor 280x280mm, pozink.</t>
  </si>
  <si>
    <t>METEOSTANICE</t>
  </si>
  <si>
    <t>TECHNOLOGICKÉ VYBAVENÍ JÍMKY</t>
  </si>
  <si>
    <t>CENA ZA KUS
(Kč bez DPH)</t>
  </si>
  <si>
    <r>
      <rPr>
        <b/>
        <sz val="12"/>
        <rFont val="Arial Narrow"/>
        <family val="2"/>
        <charset val="238"/>
      </rPr>
      <t>Ponorné čerpadlo 13,5 kW</t>
    </r>
    <r>
      <rPr>
        <sz val="12"/>
        <rFont val="Arial Narrow"/>
        <family val="2"/>
        <charset val="238"/>
      </rPr>
      <t xml:space="preserve"> - ponorné čerpadlo s elektromotorem 13,5 kW, max průtor 74 l/s, max výtlačná výška 23 m, průměr výstupního potrubí DN 100,  indikace průsaku, rozběh Y/D</t>
    </r>
  </si>
  <si>
    <r>
      <rPr>
        <b/>
        <sz val="12"/>
        <rFont val="Arial Narrow"/>
        <family val="2"/>
        <charset val="238"/>
      </rPr>
      <t xml:space="preserve">Koleno samoup.100/3,5 m-NEREZ vedení čerpadla </t>
    </r>
    <r>
      <rPr>
        <sz val="12"/>
        <rFont val="Arial Narrow"/>
        <family val="2"/>
        <charset val="238"/>
      </rPr>
      <t>- koleno se samoupínacím vedením pro čerpadlo s přírubou DN100 umožňující jednoduchou manipulaci s čerpadlem - délka  4 m</t>
    </r>
  </si>
  <si>
    <r>
      <rPr>
        <b/>
        <sz val="12"/>
        <rFont val="Arial Narrow"/>
        <family val="2"/>
        <charset val="238"/>
      </rPr>
      <t>Jeřábek pro čerpadlo s navijákem</t>
    </r>
    <r>
      <rPr>
        <sz val="12"/>
        <rFont val="Arial Narrow"/>
        <family val="2"/>
        <charset val="238"/>
      </rPr>
      <t xml:space="preserve"> - otočný naviják pro manipulaci (spouštění a vytahování ) s čerpadlem v jímce. Žárově zinkované provedení, otočný sloup a naviják  NEREZ, rameno 1000 mm</t>
    </r>
  </si>
  <si>
    <r>
      <rPr>
        <b/>
        <sz val="12"/>
        <color theme="1"/>
        <rFont val="Arial Narrow"/>
        <family val="2"/>
        <charset val="238"/>
      </rPr>
      <t xml:space="preserve">Potrubí od samoup. kolena ø108/2000 - </t>
    </r>
    <r>
      <rPr>
        <sz val="12"/>
        <color theme="1"/>
        <rFont val="Arial Narrow"/>
        <family val="2"/>
        <charset val="238"/>
      </rPr>
      <t xml:space="preserve">nerezové potrubí pr. 108 mm tl. 2 mm, 1x příruba DN 100, délka 2000 mm </t>
    </r>
  </si>
  <si>
    <r>
      <rPr>
        <b/>
        <sz val="12"/>
        <color theme="1"/>
        <rFont val="Arial Narrow"/>
        <family val="2"/>
        <charset val="238"/>
      </rPr>
      <t>Trojcestný ventil DN 150 s pákou</t>
    </r>
    <r>
      <rPr>
        <sz val="12"/>
        <color theme="1"/>
        <rFont val="Arial Narrow"/>
        <family val="2"/>
        <charset val="238"/>
      </rPr>
      <t xml:space="preserve"> - trojcestný litinový ventil s otočnou prodlouženou pákou (1500 mm) žárově zinkovanou </t>
    </r>
  </si>
  <si>
    <r>
      <rPr>
        <b/>
        <sz val="12"/>
        <color theme="1"/>
        <rFont val="Arial Narrow"/>
        <family val="2"/>
        <charset val="238"/>
      </rPr>
      <t>Nerezové propojovací potrubí</t>
    </r>
    <r>
      <rPr>
        <sz val="12"/>
        <color theme="1"/>
        <rFont val="Arial Narrow"/>
        <family val="2"/>
        <charset val="238"/>
      </rPr>
      <t xml:space="preserve"> -  1x redukce DN100/150 NEREZ,  1x koleno DN150 NEREZ, potrubí nerez  pr. 154 mm tl. stěny 2 mm - 2 m, 2x příruba DN 150 NEREZ, 3x příruba trojcestného ventilu DN 150 NEREZ</t>
    </r>
  </si>
  <si>
    <r>
      <rPr>
        <b/>
        <sz val="12"/>
        <rFont val="Arial Narrow"/>
        <family val="2"/>
        <charset val="238"/>
      </rPr>
      <t>Vrtulové míchadlo 7,5 kW</t>
    </r>
    <r>
      <rPr>
        <sz val="12"/>
        <rFont val="Arial Narrow"/>
        <family val="2"/>
        <charset val="238"/>
      </rPr>
      <t xml:space="preserve">  </t>
    </r>
    <r>
      <rPr>
        <b/>
        <sz val="12"/>
        <rFont val="Arial Narrow"/>
        <family val="2"/>
        <charset val="238"/>
      </rPr>
      <t xml:space="preserve">vrtule NEREZ </t>
    </r>
    <r>
      <rPr>
        <sz val="12"/>
        <rFont val="Arial Narrow"/>
        <family val="2"/>
        <charset val="238"/>
      </rPr>
      <t>- ponorné vrtulové míchadlo s elektomotorem 7,5 kW, průměr nerezové vrtule 670 mm, 310 ot/min, indikace průsaku,  rozběh Y/D</t>
    </r>
  </si>
  <si>
    <r>
      <rPr>
        <b/>
        <sz val="12"/>
        <rFont val="Arial Narrow"/>
        <family val="2"/>
        <charset val="238"/>
      </rPr>
      <t>Konzola míchadla NEREZ</t>
    </r>
    <r>
      <rPr>
        <sz val="12"/>
        <rFont val="Arial Narrow"/>
        <family val="2"/>
        <charset val="238"/>
      </rPr>
      <t xml:space="preserve"> - nerezová konzola pro uchcení míchadla na závěsné zařízení</t>
    </r>
  </si>
  <si>
    <r>
      <rPr>
        <b/>
        <sz val="12"/>
        <rFont val="Arial Narrow"/>
        <family val="2"/>
        <charset val="238"/>
      </rPr>
      <t>Zařízení závěsné pro míchadlo - 5 m - NEREZ</t>
    </r>
    <r>
      <rPr>
        <sz val="12"/>
        <rFont val="Arial Narrow"/>
        <family val="2"/>
        <charset val="238"/>
      </rPr>
      <t xml:space="preserve"> - závěsné zařízení pro míchadlo s nerezovým navijákem, nerezovým lankem umožňující vertikální posun a horizontální natáčení míchadla. Sloup 100x100x4 mm v nerezovém provedení - délka 5 m</t>
    </r>
  </si>
  <si>
    <r>
      <rPr>
        <b/>
        <sz val="12"/>
        <rFont val="Arial Narrow"/>
        <family val="2"/>
        <charset val="238"/>
      </rPr>
      <t>Ultrazvukové čidlo</t>
    </r>
    <r>
      <rPr>
        <sz val="12"/>
        <rFont val="Arial Narrow"/>
        <family val="2"/>
        <charset val="238"/>
      </rPr>
      <t xml:space="preserve"> - ultrazvukové čidlo s dosahem 10 m, včetně vyhodnocovací jednotky</t>
    </r>
  </si>
  <si>
    <r>
      <rPr>
        <b/>
        <sz val="12"/>
        <rFont val="Arial Narrow"/>
        <family val="2"/>
        <charset val="238"/>
      </rPr>
      <t>Držák čidla</t>
    </r>
    <r>
      <rPr>
        <sz val="12"/>
        <rFont val="Arial Narrow"/>
        <family val="2"/>
        <charset val="238"/>
      </rPr>
      <t xml:space="preserve"> - držák pro ultrazvukové čidlo 1000 x 600 mm nerezový, včetně 3 ks ocelových kotev 15/10 G</t>
    </r>
  </si>
  <si>
    <r>
      <rPr>
        <b/>
        <sz val="12"/>
        <rFont val="Arial Narrow"/>
        <family val="2"/>
        <charset val="238"/>
      </rPr>
      <t xml:space="preserve">Elektrorozvaděč </t>
    </r>
    <r>
      <rPr>
        <sz val="12"/>
        <rFont val="Arial Narrow"/>
        <family val="2"/>
        <charset val="238"/>
      </rPr>
      <t>- elektrorozvaděč pro ovládaní čerpadla  a míchadla, ruční a automatický provoz, zpracování signálu ultrazvukového čidla, signalizace mezních stavů a poruchy,  blokání spuštění strojů minimální hladinou v jímce, blokování čerpadla maximální hladinou ve skladovací jímce</t>
    </r>
  </si>
  <si>
    <r>
      <rPr>
        <b/>
        <sz val="12"/>
        <rFont val="Arial Narrow"/>
        <family val="2"/>
        <charset val="238"/>
      </rPr>
      <t>Držák rozvaděče</t>
    </r>
    <r>
      <rPr>
        <sz val="12"/>
        <rFont val="Arial Narrow"/>
        <family val="2"/>
        <charset val="238"/>
      </rPr>
      <t xml:space="preserve"> - držák se stříškou 1170 x 2170 v žárově zinkovaném provedení s NEREZOVOU stříškou pro ovládací elektorozvaděč čerpání, včetně montážního materiálu a 4 ks ocelových kotev 15/10 G</t>
    </r>
  </si>
  <si>
    <r>
      <rPr>
        <b/>
        <sz val="12"/>
        <rFont val="Arial Narrow"/>
        <family val="2"/>
        <charset val="238"/>
      </rPr>
      <t>Montážní materiál</t>
    </r>
    <r>
      <rPr>
        <sz val="12"/>
        <rFont val="Arial Narrow"/>
        <family val="2"/>
        <charset val="238"/>
      </rPr>
      <t xml:space="preserve"> - těsnění, šrouby, matice, kotvy, svorky, barva</t>
    </r>
  </si>
  <si>
    <t>TECHNOLOGIE - ČERPACÍ JÍMKA</t>
  </si>
  <si>
    <t>VYBAVENÍ ČERPACÍ JÍMKY</t>
  </si>
  <si>
    <t>TECHNOLOGIE ČERPÁNÍ - CELKEM</t>
  </si>
  <si>
    <t>Drbadlo závěsné/výkyvné - elektrické</t>
  </si>
  <si>
    <t>Přechod stranový na střechu, šedý (22st.)</t>
  </si>
  <si>
    <t>Klapka motýlková s nasávacím ústím</t>
  </si>
  <si>
    <t>Branka na krmný stůl - do 1 200 mm</t>
  </si>
  <si>
    <t>Potrubí k prodloužení odtahového komínu, délka 500mm</t>
  </si>
  <si>
    <t>GUMOVÉ ZASTÝLACÍ MATRACE</t>
  </si>
  <si>
    <r>
      <t xml:space="preserve">Fixace dojnicová </t>
    </r>
    <r>
      <rPr>
        <b/>
        <u/>
        <sz val="12"/>
        <color indexed="8"/>
        <rFont val="Arial Narrow"/>
        <family val="2"/>
        <charset val="238"/>
      </rPr>
      <t>bezpečnostní</t>
    </r>
    <r>
      <rPr>
        <sz val="12"/>
        <color indexed="8"/>
        <rFont val="Arial Narrow"/>
        <family val="2"/>
        <charset val="238"/>
      </rPr>
      <t>, kompl. svařovaná, 4 místná, mezera 190mm, výška 1,045m, podélná trubka Ø 60mm, svislá trubka Ø 42mm, fixační zábrana umožňuje uvolnění zvířete z fixace i ve spodní poloze!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</si>
</sst>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č&quot;"/>
    <numFmt numFmtId="165" formatCode="#,##0_ ;\-#,##0\ "/>
    <numFmt numFmtId="166" formatCode="#,##0.0"/>
    <numFmt numFmtId="167" formatCode="_-* #,##0\ &quot;Kč&quot;_-;\-* #,##0\ &quot;Kč&quot;_-;_-* &quot;-&quot;??\ &quot;Kč&quot;_-;_-@_-"/>
    <numFmt numFmtId="168" formatCode="0.0"/>
  </numFmts>
  <fonts count="38" x14ac:knownFonts="1">
    <font>
      <sz val="11"/>
      <color theme="1"/>
      <name val="Calibri"/>
      <family val="2"/>
      <charset val="238"/>
      <scheme val="minor"/>
    </font>
    <font>
      <b/>
      <sz val="14"/>
      <color indexed="8"/>
      <name val="Arial Narrow"/>
      <family val="2"/>
      <charset val="238"/>
    </font>
    <font>
      <sz val="14"/>
      <color indexed="8"/>
      <name val="Arial Narrow"/>
      <family val="2"/>
      <charset val="238"/>
    </font>
    <font>
      <sz val="10"/>
      <color indexed="8"/>
      <name val="Arial Narrow"/>
      <family val="2"/>
      <charset val="238"/>
    </font>
    <font>
      <b/>
      <sz val="10"/>
      <color indexed="8"/>
      <name val="Arial Narrow"/>
      <family val="2"/>
      <charset val="238"/>
    </font>
    <font>
      <b/>
      <sz val="12"/>
      <color indexed="8"/>
      <name val="Arial Narrow"/>
      <family val="2"/>
      <charset val="238"/>
    </font>
    <font>
      <b/>
      <sz val="16"/>
      <color indexed="8"/>
      <name val="Arial Narrow"/>
      <family val="2"/>
      <charset val="238"/>
    </font>
    <font>
      <b/>
      <sz val="18"/>
      <color indexed="8"/>
      <name val="Arial Narrow"/>
      <family val="2"/>
      <charset val="238"/>
    </font>
    <font>
      <b/>
      <sz val="20"/>
      <color indexed="8"/>
      <name val="Arial Narrow"/>
      <family val="2"/>
      <charset val="238"/>
    </font>
    <font>
      <sz val="12"/>
      <name val="Arial Narrow"/>
      <family val="2"/>
      <charset val="238"/>
    </font>
    <font>
      <sz val="12"/>
      <color theme="1"/>
      <name val="Arial Narrow"/>
      <family val="2"/>
      <charset val="238"/>
    </font>
    <font>
      <b/>
      <sz val="12"/>
      <color theme="1"/>
      <name val="Arial Narrow"/>
      <family val="2"/>
      <charset val="238"/>
    </font>
    <font>
      <sz val="12"/>
      <color indexed="8"/>
      <name val="Arial Narrow"/>
      <family val="2"/>
      <charset val="238"/>
    </font>
    <font>
      <b/>
      <sz val="12"/>
      <name val="Arial Narrow"/>
      <family val="2"/>
      <charset val="238"/>
    </font>
    <font>
      <b/>
      <sz val="26"/>
      <color indexed="8"/>
      <name val="Arial Narrow"/>
      <family val="2"/>
      <charset val="238"/>
    </font>
    <font>
      <b/>
      <sz val="10"/>
      <color theme="1"/>
      <name val="Arial Narrow"/>
      <family val="2"/>
      <charset val="238"/>
    </font>
    <font>
      <b/>
      <sz val="14"/>
      <color indexed="8"/>
      <name val="Calibri"/>
      <family val="2"/>
      <charset val="238"/>
    </font>
    <font>
      <b/>
      <sz val="18"/>
      <color rgb="FFFF0000"/>
      <name val="Arial Narrow"/>
      <family val="2"/>
      <charset val="238"/>
    </font>
    <font>
      <b/>
      <sz val="14"/>
      <name val="Arial Narrow"/>
      <family val="2"/>
      <charset val="238"/>
    </font>
    <font>
      <b/>
      <sz val="9"/>
      <color indexed="8"/>
      <name val="Arial Narrow"/>
      <family val="2"/>
      <charset val="238"/>
    </font>
    <font>
      <b/>
      <sz val="10"/>
      <color rgb="FFFF0000"/>
      <name val="Arial Narrow"/>
      <family val="2"/>
      <charset val="238"/>
    </font>
    <font>
      <b/>
      <sz val="14"/>
      <color rgb="FFFF0000"/>
      <name val="Arial Narrow"/>
      <family val="2"/>
      <charset val="238"/>
    </font>
    <font>
      <b/>
      <sz val="12"/>
      <color rgb="FFFF0000"/>
      <name val="Arial Narrow"/>
      <family val="2"/>
      <charset val="238"/>
    </font>
    <font>
      <b/>
      <sz val="16"/>
      <color rgb="FF0000FF"/>
      <name val="Arial Narrow"/>
      <family val="2"/>
      <charset val="238"/>
    </font>
    <font>
      <sz val="10"/>
      <name val="Arial Narrow"/>
      <family val="2"/>
      <charset val="238"/>
    </font>
    <font>
      <b/>
      <sz val="10"/>
      <name val="Arial Narrow"/>
      <family val="2"/>
      <charset val="238"/>
    </font>
    <font>
      <b/>
      <sz val="18"/>
      <name val="Arial Narrow"/>
      <family val="2"/>
      <charset val="238"/>
    </font>
    <font>
      <b/>
      <sz val="12"/>
      <color theme="1"/>
      <name val="Calibri"/>
      <family val="2"/>
      <charset val="238"/>
      <scheme val="minor"/>
    </font>
    <font>
      <sz val="13"/>
      <color theme="1"/>
      <name val="Arial Narrow"/>
      <family val="2"/>
      <charset val="238"/>
    </font>
    <font>
      <b/>
      <u/>
      <sz val="12"/>
      <color indexed="8"/>
      <name val="Arial Narrow"/>
      <family val="2"/>
      <charset val="238"/>
    </font>
    <font>
      <u/>
      <sz val="12"/>
      <color indexed="8"/>
      <name val="Arial Narrow"/>
      <family val="2"/>
      <charset val="238"/>
    </font>
    <font>
      <sz val="13"/>
      <color theme="1"/>
      <name val="Calibri"/>
      <family val="2"/>
      <charset val="238"/>
    </font>
    <font>
      <b/>
      <vertAlign val="superscript"/>
      <sz val="12"/>
      <color theme="1"/>
      <name val="Arial Narrow"/>
      <family val="2"/>
      <charset val="238"/>
    </font>
    <font>
      <vertAlign val="superscript"/>
      <sz val="12"/>
      <color theme="1"/>
      <name val="Arial Narrow"/>
      <family val="2"/>
      <charset val="238"/>
    </font>
    <font>
      <b/>
      <sz val="8"/>
      <name val="Arial Narrow"/>
      <family val="2"/>
      <charset val="238"/>
    </font>
    <font>
      <b/>
      <sz val="11"/>
      <name val="Arial Narrow"/>
      <family val="2"/>
      <charset val="238"/>
    </font>
    <font>
      <sz val="18"/>
      <color theme="1"/>
      <name val="Calibri"/>
      <family val="2"/>
      <charset val="238"/>
      <scheme val="minor"/>
    </font>
    <font>
      <b/>
      <sz val="12"/>
      <color theme="0"/>
      <name val="Arial Narrow"/>
      <family val="2"/>
      <charset val="238"/>
    </font>
  </fonts>
  <fills count="5">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04">
    <xf numFmtId="0" fontId="0" fillId="0" borderId="0" xfId="0"/>
    <xf numFmtId="0" fontId="3" fillId="0" borderId="0" xfId="0" applyFont="1" applyAlignment="1">
      <alignment horizontal="left" vertical="center" indent="1"/>
    </xf>
    <xf numFmtId="0" fontId="4" fillId="0" borderId="0" xfId="0" applyFont="1" applyAlignment="1">
      <alignment horizontal="center" vertical="center"/>
    </xf>
    <xf numFmtId="0" fontId="3" fillId="0" borderId="7" xfId="0" applyFont="1" applyBorder="1" applyAlignment="1">
      <alignment horizontal="left" vertical="center" indent="1"/>
    </xf>
    <xf numFmtId="0" fontId="2" fillId="0" borderId="0" xfId="0" applyFont="1" applyAlignment="1">
      <alignment horizontal="left" vertical="center" indent="1"/>
    </xf>
    <xf numFmtId="0" fontId="7" fillId="0" borderId="8"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center" vertical="center"/>
    </xf>
    <xf numFmtId="0" fontId="12" fillId="0" borderId="0" xfId="0" applyFont="1" applyAlignment="1">
      <alignment horizontal="left" vertical="center" indent="1"/>
    </xf>
    <xf numFmtId="0" fontId="3" fillId="0" borderId="0" xfId="0" applyFont="1" applyAlignment="1">
      <alignment horizontal="left" vertical="center" wrapText="1" indent="1"/>
    </xf>
    <xf numFmtId="0" fontId="15" fillId="0" borderId="0" xfId="0" applyFont="1" applyAlignment="1">
      <alignment horizontal="center" vertical="center"/>
    </xf>
    <xf numFmtId="4" fontId="1" fillId="0" borderId="0" xfId="0" applyNumberFormat="1" applyFont="1" applyAlignment="1">
      <alignment vertical="center"/>
    </xf>
    <xf numFmtId="4" fontId="1" fillId="0" borderId="0" xfId="0" applyNumberFormat="1" applyFont="1" applyAlignment="1">
      <alignment vertical="center" wrapText="1"/>
    </xf>
    <xf numFmtId="4" fontId="16" fillId="0" borderId="0" xfId="0" applyNumberFormat="1" applyFont="1" applyAlignment="1">
      <alignment horizontal="center" vertical="center" wrapText="1"/>
    </xf>
    <xf numFmtId="0" fontId="1" fillId="0" borderId="0" xfId="0" applyFont="1" applyAlignment="1">
      <alignment horizontal="left" vertical="center" wrapText="1" indent="1"/>
    </xf>
    <xf numFmtId="164" fontId="1" fillId="0" borderId="0" xfId="0" applyNumberFormat="1" applyFont="1" applyAlignment="1">
      <alignment horizontal="right" vertical="center" indent="1"/>
    </xf>
    <xf numFmtId="164" fontId="6" fillId="0" borderId="0" xfId="0" applyNumberFormat="1" applyFont="1" applyAlignment="1">
      <alignment horizontal="right" vertical="center" indent="1"/>
    </xf>
    <xf numFmtId="0" fontId="12" fillId="0" borderId="0" xfId="0" applyFont="1" applyAlignment="1">
      <alignment horizontal="center" vertical="center"/>
    </xf>
    <xf numFmtId="0" fontId="11" fillId="0" borderId="5" xfId="0" applyFont="1" applyBorder="1" applyAlignment="1">
      <alignment horizontal="center" vertical="center"/>
    </xf>
    <xf numFmtId="3" fontId="11" fillId="0" borderId="5" xfId="0" applyNumberFormat="1" applyFont="1" applyBorder="1" applyAlignment="1">
      <alignment horizontal="center" vertical="center"/>
    </xf>
    <xf numFmtId="0" fontId="1" fillId="0" borderId="0" xfId="0" applyFont="1" applyAlignment="1">
      <alignment horizontal="center" vertical="center" wrapText="1"/>
    </xf>
    <xf numFmtId="4" fontId="1" fillId="0" borderId="0" xfId="0" applyNumberFormat="1" applyFont="1" applyAlignment="1">
      <alignment horizontal="right" vertical="center" wrapText="1" indent="1"/>
    </xf>
    <xf numFmtId="4" fontId="1" fillId="0" borderId="0" xfId="0" applyNumberFormat="1" applyFont="1" applyAlignment="1">
      <alignment horizontal="right" vertical="center" indent="1"/>
    </xf>
    <xf numFmtId="0" fontId="12" fillId="0" borderId="0" xfId="0" applyFont="1" applyAlignment="1">
      <alignment horizontal="left" vertical="center"/>
    </xf>
    <xf numFmtId="1" fontId="11" fillId="0" borderId="5" xfId="0" applyNumberFormat="1" applyFont="1" applyBorder="1" applyAlignment="1">
      <alignment horizontal="center" vertical="center"/>
    </xf>
    <xf numFmtId="0" fontId="20" fillId="0" borderId="0" xfId="0" applyFont="1" applyAlignment="1">
      <alignment horizontal="left" vertical="center" indent="1"/>
    </xf>
    <xf numFmtId="0" fontId="21" fillId="0" borderId="0" xfId="0" applyFont="1" applyAlignment="1">
      <alignment horizontal="left" vertical="center" indent="1"/>
    </xf>
    <xf numFmtId="0" fontId="22" fillId="0" borderId="0" xfId="0" applyFont="1" applyAlignment="1">
      <alignment horizontal="left" vertical="center"/>
    </xf>
    <xf numFmtId="0" fontId="22" fillId="0" borderId="0" xfId="0" applyFont="1" applyAlignment="1">
      <alignment horizontal="left" vertical="center" indent="1"/>
    </xf>
    <xf numFmtId="0" fontId="20" fillId="0" borderId="0" xfId="0" applyFont="1" applyAlignment="1">
      <alignment horizontal="center" vertical="center"/>
    </xf>
    <xf numFmtId="1" fontId="11" fillId="0" borderId="8" xfId="0" applyNumberFormat="1" applyFont="1" applyBorder="1" applyAlignment="1">
      <alignment horizontal="center" vertical="center"/>
    </xf>
    <xf numFmtId="0" fontId="11" fillId="0" borderId="9" xfId="0" applyFont="1" applyBorder="1" applyAlignment="1">
      <alignment horizontal="center" vertical="center"/>
    </xf>
    <xf numFmtId="3" fontId="5" fillId="2" borderId="5" xfId="0" applyNumberFormat="1" applyFont="1" applyFill="1" applyBorder="1" applyAlignment="1">
      <alignment horizontal="right" vertical="center" indent="1"/>
    </xf>
    <xf numFmtId="0" fontId="1" fillId="0" borderId="15" xfId="0" applyFont="1" applyBorder="1" applyAlignment="1">
      <alignment horizontal="center" vertical="center" wrapText="1"/>
    </xf>
    <xf numFmtId="4" fontId="1" fillId="0" borderId="15" xfId="0" applyNumberFormat="1" applyFont="1" applyBorder="1" applyAlignment="1">
      <alignment horizontal="right" vertical="center" wrapText="1" indent="1"/>
    </xf>
    <xf numFmtId="4" fontId="6" fillId="0" borderId="15" xfId="0" applyNumberFormat="1" applyFont="1" applyBorder="1" applyAlignment="1">
      <alignment horizontal="right" vertical="center" wrapText="1" indent="1"/>
    </xf>
    <xf numFmtId="3" fontId="19" fillId="2" borderId="5" xfId="0" applyNumberFormat="1" applyFont="1" applyFill="1" applyBorder="1" applyAlignment="1">
      <alignment horizontal="center" vertical="center" wrapText="1"/>
    </xf>
    <xf numFmtId="165" fontId="1" fillId="2" borderId="13" xfId="0" applyNumberFormat="1" applyFont="1" applyFill="1" applyBorder="1" applyAlignment="1">
      <alignment horizontal="right" vertical="center" wrapText="1" indent="1"/>
    </xf>
    <xf numFmtId="165" fontId="6" fillId="2" borderId="20" xfId="0" applyNumberFormat="1" applyFont="1" applyFill="1" applyBorder="1" applyAlignment="1">
      <alignment horizontal="right" vertical="center" wrapText="1" indent="1"/>
    </xf>
    <xf numFmtId="0" fontId="23" fillId="0" borderId="0" xfId="0" applyFont="1" applyAlignment="1">
      <alignment horizontal="left" vertical="center" indent="1"/>
    </xf>
    <xf numFmtId="0" fontId="24" fillId="0" borderId="0" xfId="0" applyFont="1" applyAlignment="1">
      <alignment horizontal="left" vertical="center" indent="1"/>
    </xf>
    <xf numFmtId="0" fontId="25" fillId="0" borderId="0" xfId="0" applyFont="1" applyAlignment="1">
      <alignment horizontal="left" vertical="center" indent="1"/>
    </xf>
    <xf numFmtId="0" fontId="26" fillId="0" borderId="8" xfId="0" applyFont="1" applyBorder="1" applyAlignment="1">
      <alignment horizontal="center" vertical="center" wrapText="1"/>
    </xf>
    <xf numFmtId="0" fontId="25" fillId="0" borderId="5" xfId="0" applyFont="1" applyBorder="1" applyAlignment="1">
      <alignment horizontal="center" vertical="center" wrapText="1"/>
    </xf>
    <xf numFmtId="3" fontId="13" fillId="2" borderId="5" xfId="0" applyNumberFormat="1" applyFont="1" applyFill="1" applyBorder="1" applyAlignment="1">
      <alignment horizontal="right" vertical="center" indent="1"/>
    </xf>
    <xf numFmtId="4" fontId="18" fillId="0" borderId="0" xfId="0" applyNumberFormat="1" applyFont="1" applyAlignment="1">
      <alignment vertical="center"/>
    </xf>
    <xf numFmtId="164" fontId="18" fillId="0" borderId="0" xfId="0" applyNumberFormat="1" applyFont="1" applyAlignment="1">
      <alignment horizontal="right" vertical="center" indent="1"/>
    </xf>
    <xf numFmtId="3" fontId="13" fillId="2" borderId="18" xfId="0" applyNumberFormat="1" applyFont="1" applyFill="1" applyBorder="1" applyAlignment="1">
      <alignment horizontal="right" vertical="center" indent="1"/>
    </xf>
    <xf numFmtId="4" fontId="18" fillId="0" borderId="0" xfId="0" applyNumberFormat="1" applyFont="1" applyAlignment="1">
      <alignment horizontal="right" vertical="center" indent="1"/>
    </xf>
    <xf numFmtId="165" fontId="18" fillId="2" borderId="13" xfId="0" applyNumberFormat="1" applyFont="1" applyFill="1" applyBorder="1" applyAlignment="1">
      <alignment horizontal="right" vertical="center" wrapText="1" indent="1"/>
    </xf>
    <xf numFmtId="4" fontId="18" fillId="0" borderId="15" xfId="0" applyNumberFormat="1" applyFont="1" applyBorder="1" applyAlignment="1">
      <alignment horizontal="right" vertical="center" wrapText="1" indent="1"/>
    </xf>
    <xf numFmtId="0" fontId="9" fillId="0" borderId="0" xfId="0" applyFont="1" applyAlignment="1">
      <alignment horizontal="left" vertical="center" indent="1"/>
    </xf>
    <xf numFmtId="0" fontId="10" fillId="0" borderId="4" xfId="0" applyFont="1" applyBorder="1" applyAlignment="1">
      <alignment horizontal="left" vertical="center" wrapText="1" indent="1"/>
    </xf>
    <xf numFmtId="0" fontId="11"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10" fillId="0" borderId="4" xfId="0" applyFont="1" applyBorder="1" applyAlignment="1">
      <alignment horizontal="left" vertical="center" indent="1"/>
    </xf>
    <xf numFmtId="0" fontId="12" fillId="0" borderId="4" xfId="0" applyFont="1" applyBorder="1" applyAlignment="1">
      <alignment horizontal="left" vertical="center" wrapText="1" indent="1"/>
    </xf>
    <xf numFmtId="0" fontId="12" fillId="0" borderId="4" xfId="0" applyFont="1" applyBorder="1" applyAlignment="1">
      <alignment horizontal="left" vertical="center" indent="1"/>
    </xf>
    <xf numFmtId="0" fontId="6" fillId="0" borderId="0" xfId="0" applyFont="1" applyAlignment="1">
      <alignment horizontal="center" wrapText="1"/>
    </xf>
    <xf numFmtId="0" fontId="6" fillId="0" borderId="7" xfId="0" applyFont="1" applyBorder="1" applyAlignment="1">
      <alignment horizontal="center" wrapText="1"/>
    </xf>
    <xf numFmtId="0" fontId="20" fillId="0" borderId="0" xfId="0" applyFont="1" applyAlignment="1">
      <alignment horizontal="center"/>
    </xf>
    <xf numFmtId="0" fontId="3" fillId="0" borderId="0" xfId="0" applyFont="1" applyAlignment="1">
      <alignment horizontal="left"/>
    </xf>
    <xf numFmtId="0" fontId="5" fillId="0" borderId="1" xfId="0" applyFont="1" applyBorder="1" applyAlignment="1">
      <alignment horizontal="left" indent="1"/>
    </xf>
    <xf numFmtId="0" fontId="6" fillId="0" borderId="1" xfId="0" applyFont="1" applyBorder="1" applyAlignment="1">
      <alignment horizontal="left" vertical="center" indent="10"/>
    </xf>
    <xf numFmtId="14" fontId="17" fillId="0" borderId="7" xfId="0" applyNumberFormat="1" applyFont="1" applyBorder="1" applyAlignment="1">
      <alignment horizontal="center" vertical="center"/>
    </xf>
    <xf numFmtId="0" fontId="10"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10" fillId="0" borderId="5" xfId="0" applyFont="1" applyBorder="1" applyAlignment="1">
      <alignment horizontal="left" vertical="center" indent="1"/>
    </xf>
    <xf numFmtId="3" fontId="5" fillId="3" borderId="5" xfId="0" applyNumberFormat="1" applyFont="1" applyFill="1" applyBorder="1" applyAlignment="1">
      <alignment horizontal="right" vertical="center" indent="1"/>
    </xf>
    <xf numFmtId="3" fontId="19" fillId="3" borderId="5" xfId="0" applyNumberFormat="1" applyFont="1" applyFill="1" applyBorder="1" applyAlignment="1">
      <alignment horizontal="center" vertical="center"/>
    </xf>
    <xf numFmtId="0" fontId="10" fillId="0" borderId="2" xfId="0" applyFont="1" applyBorder="1" applyAlignment="1">
      <alignment horizontal="left" vertical="center" indent="1"/>
    </xf>
    <xf numFmtId="0" fontId="11" fillId="0" borderId="8" xfId="0" applyFont="1" applyBorder="1" applyAlignment="1">
      <alignment horizontal="center" vertical="center"/>
    </xf>
    <xf numFmtId="3" fontId="11" fillId="0" borderId="8" xfId="0" applyNumberFormat="1" applyFont="1" applyBorder="1" applyAlignment="1">
      <alignment horizontal="center" vertical="center"/>
    </xf>
    <xf numFmtId="166" fontId="11" fillId="0" borderId="5" xfId="0" applyNumberFormat="1" applyFont="1" applyBorder="1" applyAlignment="1">
      <alignment horizontal="center" vertical="center"/>
    </xf>
    <xf numFmtId="0" fontId="10" fillId="0" borderId="5" xfId="0" applyFont="1" applyBorder="1" applyAlignment="1">
      <alignment horizontal="left" vertical="center" wrapText="1" indent="1"/>
    </xf>
    <xf numFmtId="167" fontId="3" fillId="0" borderId="0" xfId="0" applyNumberFormat="1" applyFont="1" applyAlignment="1">
      <alignment horizontal="left" vertical="center" indent="1"/>
    </xf>
    <xf numFmtId="0" fontId="27" fillId="0" borderId="8" xfId="0" applyFont="1" applyBorder="1" applyAlignment="1">
      <alignment horizontal="left" vertical="center" wrapText="1" indent="1"/>
    </xf>
    <xf numFmtId="0" fontId="11" fillId="0" borderId="14" xfId="0" applyFont="1" applyBorder="1" applyAlignment="1">
      <alignment horizontal="left" vertical="center" wrapText="1" indent="1"/>
    </xf>
    <xf numFmtId="3" fontId="11" fillId="0" borderId="17" xfId="0" applyNumberFormat="1" applyFont="1" applyBorder="1" applyAlignment="1">
      <alignment vertical="center"/>
    </xf>
    <xf numFmtId="3" fontId="13" fillId="0" borderId="8" xfId="0" applyNumberFormat="1" applyFont="1" applyBorder="1" applyAlignment="1">
      <alignment horizontal="right" vertical="center" indent="1"/>
    </xf>
    <xf numFmtId="3" fontId="11" fillId="0" borderId="8" xfId="0" applyNumberFormat="1" applyFont="1" applyBorder="1" applyAlignment="1">
      <alignment vertical="center"/>
    </xf>
    <xf numFmtId="0" fontId="11" fillId="0" borderId="18" xfId="0" applyFont="1" applyBorder="1" applyAlignment="1">
      <alignment horizontal="center" vertical="center"/>
    </xf>
    <xf numFmtId="0" fontId="12" fillId="0" borderId="8" xfId="0" applyFont="1" applyBorder="1" applyAlignment="1">
      <alignment horizontal="left" vertical="center" indent="1"/>
    </xf>
    <xf numFmtId="3" fontId="11" fillId="0" borderId="17" xfId="0" applyNumberFormat="1" applyFont="1" applyBorder="1" applyAlignment="1">
      <alignment horizontal="center" vertical="center"/>
    </xf>
    <xf numFmtId="168" fontId="11" fillId="0" borderId="18" xfId="0" applyNumberFormat="1" applyFont="1" applyBorder="1" applyAlignment="1">
      <alignment horizontal="center" vertical="center"/>
    </xf>
    <xf numFmtId="1" fontId="11" fillId="0" borderId="18" xfId="0" applyNumberFormat="1" applyFont="1" applyBorder="1" applyAlignment="1">
      <alignment horizontal="center" vertical="center"/>
    </xf>
    <xf numFmtId="0" fontId="6" fillId="0" borderId="1" xfId="0" applyFont="1" applyBorder="1" applyAlignment="1">
      <alignment vertical="center"/>
    </xf>
    <xf numFmtId="0" fontId="11" fillId="0" borderId="4" xfId="0" applyFont="1" applyBorder="1" applyAlignment="1">
      <alignment horizontal="left" vertical="center" indent="1"/>
    </xf>
    <xf numFmtId="0" fontId="5" fillId="0" borderId="8" xfId="0" applyFont="1" applyBorder="1" applyAlignment="1">
      <alignment horizontal="left" vertical="center" indent="1"/>
    </xf>
    <xf numFmtId="0" fontId="6" fillId="2" borderId="5" xfId="0" applyFont="1" applyFill="1" applyBorder="1" applyAlignment="1">
      <alignment horizontal="left" vertical="center" wrapText="1" indent="1"/>
    </xf>
    <xf numFmtId="0" fontId="6" fillId="2" borderId="18"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28" fillId="0" borderId="4" xfId="0" applyFont="1" applyBorder="1" applyAlignment="1">
      <alignment horizontal="left" vertical="center" wrapText="1" indent="1"/>
    </xf>
    <xf numFmtId="0" fontId="12" fillId="0" borderId="14" xfId="0" applyFont="1" applyBorder="1" applyAlignment="1">
      <alignment horizontal="left" vertical="center" wrapText="1" indent="1"/>
    </xf>
    <xf numFmtId="0" fontId="11" fillId="0" borderId="7" xfId="0" applyFont="1" applyBorder="1" applyAlignment="1">
      <alignment horizontal="center" vertical="center"/>
    </xf>
    <xf numFmtId="3" fontId="13" fillId="0" borderId="6" xfId="0" applyNumberFormat="1" applyFont="1" applyBorder="1" applyAlignment="1">
      <alignment vertical="center"/>
    </xf>
    <xf numFmtId="0" fontId="11" fillId="4" borderId="5" xfId="0" applyFont="1" applyFill="1" applyBorder="1" applyAlignment="1">
      <alignment horizontal="center" vertical="center"/>
    </xf>
    <xf numFmtId="3" fontId="13" fillId="0" borderId="6" xfId="0" applyNumberFormat="1" applyFont="1" applyBorder="1" applyAlignment="1">
      <alignment horizontal="right" vertical="center" indent="1"/>
    </xf>
    <xf numFmtId="3" fontId="13" fillId="0" borderId="7" xfId="0" applyNumberFormat="1" applyFont="1" applyBorder="1" applyAlignment="1">
      <alignment horizontal="right" vertical="center" indent="1"/>
    </xf>
    <xf numFmtId="0" fontId="11" fillId="0" borderId="5" xfId="0" applyFont="1" applyBorder="1" applyAlignment="1">
      <alignment horizontal="right" vertical="center" indent="1"/>
    </xf>
    <xf numFmtId="0" fontId="11" fillId="0" borderId="9" xfId="0" applyFont="1" applyBorder="1" applyAlignment="1">
      <alignment horizontal="right" vertical="center" indent="1"/>
    </xf>
    <xf numFmtId="0" fontId="11" fillId="0" borderId="8" xfId="0" applyFont="1" applyBorder="1" applyAlignment="1">
      <alignment horizontal="right" vertical="center" indent="1"/>
    </xf>
    <xf numFmtId="0" fontId="1" fillId="4" borderId="4" xfId="0" applyFont="1" applyFill="1" applyBorder="1" applyAlignment="1">
      <alignment horizontal="left" vertical="center" indent="1"/>
    </xf>
    <xf numFmtId="0" fontId="1" fillId="0" borderId="4" xfId="0" applyFont="1" applyBorder="1" applyAlignment="1">
      <alignment horizontal="left" vertical="center" wrapText="1" indent="1"/>
    </xf>
    <xf numFmtId="0" fontId="7" fillId="0" borderId="9" xfId="0" applyFont="1" applyBorder="1" applyAlignment="1">
      <alignment horizontal="center" vertical="center" wrapText="1"/>
    </xf>
    <xf numFmtId="3" fontId="13" fillId="0" borderId="5" xfId="0" applyNumberFormat="1" applyFont="1" applyBorder="1" applyAlignment="1">
      <alignment horizontal="center" vertical="center" wrapText="1"/>
    </xf>
    <xf numFmtId="3" fontId="34" fillId="0" borderId="5" xfId="0" applyNumberFormat="1" applyFont="1" applyBorder="1" applyAlignment="1">
      <alignment horizontal="center" vertical="center" wrapText="1"/>
    </xf>
    <xf numFmtId="0" fontId="5" fillId="2" borderId="4" xfId="0" applyFont="1" applyFill="1" applyBorder="1" applyAlignment="1">
      <alignment horizontal="left" vertical="center" wrapText="1" indent="1"/>
    </xf>
    <xf numFmtId="3" fontId="13" fillId="2" borderId="5" xfId="0" applyNumberFormat="1" applyFont="1" applyFill="1" applyBorder="1" applyAlignment="1">
      <alignment horizontal="center" vertical="center" wrapText="1"/>
    </xf>
    <xf numFmtId="0" fontId="5" fillId="0" borderId="8" xfId="0" applyFont="1" applyBorder="1" applyAlignment="1">
      <alignment horizontal="left" vertical="center" wrapText="1" indent="1"/>
    </xf>
    <xf numFmtId="3" fontId="13" fillId="0" borderId="8" xfId="0" applyNumberFormat="1" applyFont="1" applyBorder="1" applyAlignment="1">
      <alignment horizontal="center" vertical="center" wrapText="1"/>
    </xf>
    <xf numFmtId="3" fontId="18" fillId="2" borderId="5" xfId="0" applyNumberFormat="1" applyFont="1" applyFill="1" applyBorder="1" applyAlignment="1">
      <alignment horizontal="center" vertical="center" wrapText="1"/>
    </xf>
    <xf numFmtId="3" fontId="35" fillId="0" borderId="5"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left" vertical="center" wrapText="1" indent="1"/>
    </xf>
    <xf numFmtId="3" fontId="5" fillId="0" borderId="8" xfId="0" applyNumberFormat="1" applyFont="1" applyBorder="1" applyAlignment="1">
      <alignment horizontal="right" vertical="center" indent="1"/>
    </xf>
    <xf numFmtId="0" fontId="9" fillId="0" borderId="4" xfId="0" applyFont="1" applyBorder="1" applyAlignment="1">
      <alignment horizontal="left" vertical="center" wrapText="1" indent="1"/>
    </xf>
    <xf numFmtId="3" fontId="13" fillId="0" borderId="5" xfId="0" applyNumberFormat="1" applyFont="1" applyBorder="1" applyAlignment="1">
      <alignment horizontal="right" vertical="center" indent="1"/>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3" fontId="13" fillId="2" borderId="9" xfId="0" applyNumberFormat="1" applyFont="1" applyFill="1" applyBorder="1" applyAlignment="1">
      <alignment horizontal="right" vertical="center" indent="1"/>
    </xf>
    <xf numFmtId="3" fontId="18" fillId="2" borderId="5" xfId="0" applyNumberFormat="1" applyFont="1" applyFill="1" applyBorder="1" applyAlignment="1">
      <alignment horizontal="right" vertical="center" indent="1"/>
    </xf>
    <xf numFmtId="3" fontId="1" fillId="2" borderId="5" xfId="0" applyNumberFormat="1" applyFont="1" applyFill="1" applyBorder="1" applyAlignment="1">
      <alignment horizontal="right" vertical="center" indent="1"/>
    </xf>
    <xf numFmtId="0" fontId="1" fillId="4" borderId="1" xfId="0" applyFont="1" applyFill="1" applyBorder="1" applyAlignment="1">
      <alignment horizontal="left" vertical="center" indent="10"/>
    </xf>
    <xf numFmtId="3" fontId="13" fillId="4" borderId="5" xfId="0" applyNumberFormat="1" applyFont="1" applyFill="1" applyBorder="1" applyAlignment="1">
      <alignment horizontal="right" vertical="center" indent="1"/>
    </xf>
    <xf numFmtId="3" fontId="13" fillId="4" borderId="17" xfId="0" applyNumberFormat="1" applyFont="1" applyFill="1" applyBorder="1" applyAlignment="1">
      <alignment horizontal="right" vertical="center" indent="1"/>
    </xf>
    <xf numFmtId="0" fontId="1" fillId="4" borderId="14" xfId="0" applyFont="1" applyFill="1" applyBorder="1" applyAlignment="1">
      <alignment horizontal="left" vertical="center" indent="1"/>
    </xf>
    <xf numFmtId="4" fontId="6" fillId="0" borderId="0" xfId="0" applyNumberFormat="1" applyFont="1" applyAlignment="1">
      <alignment horizontal="right" vertical="center" wrapText="1" indent="1"/>
    </xf>
    <xf numFmtId="0" fontId="7" fillId="3" borderId="13" xfId="0" applyFont="1" applyFill="1" applyBorder="1" applyAlignment="1">
      <alignment horizontal="left" vertical="center" wrapText="1" indent="1"/>
    </xf>
    <xf numFmtId="3" fontId="1" fillId="3" borderId="13" xfId="0" applyNumberFormat="1" applyFont="1" applyFill="1" applyBorder="1" applyAlignment="1">
      <alignment horizontal="right" vertical="center" wrapText="1" indent="1"/>
    </xf>
    <xf numFmtId="3" fontId="6" fillId="3" borderId="20" xfId="0" applyNumberFormat="1" applyFont="1" applyFill="1" applyBorder="1" applyAlignment="1">
      <alignment horizontal="right" vertical="center" wrapText="1" inden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4" xfId="0" applyFont="1" applyBorder="1" applyAlignment="1">
      <alignment horizontal="left" vertical="center" wrapText="1" indent="1"/>
    </xf>
    <xf numFmtId="0" fontId="11" fillId="0" borderId="8" xfId="0" applyFont="1" applyBorder="1" applyAlignment="1">
      <alignment horizontal="left" vertical="center" wrapText="1" indent="1"/>
    </xf>
    <xf numFmtId="3" fontId="11" fillId="4" borderId="11" xfId="0" applyNumberFormat="1" applyFont="1" applyFill="1" applyBorder="1" applyAlignment="1">
      <alignment horizontal="center" vertical="center"/>
    </xf>
    <xf numFmtId="3" fontId="11" fillId="4" borderId="17" xfId="0" applyNumberFormat="1" applyFont="1" applyFill="1" applyBorder="1" applyAlignment="1">
      <alignment horizontal="center" vertical="center"/>
    </xf>
    <xf numFmtId="3" fontId="11" fillId="4" borderId="18" xfId="0" applyNumberFormat="1" applyFont="1" applyFill="1" applyBorder="1" applyAlignment="1">
      <alignment horizontal="center" vertical="center"/>
    </xf>
    <xf numFmtId="0" fontId="5" fillId="0" borderId="4" xfId="0" applyFont="1" applyBorder="1" applyAlignment="1">
      <alignment horizontal="left" vertical="center" indent="1"/>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0" fillId="0" borderId="17" xfId="0" applyBorder="1"/>
    <xf numFmtId="3" fontId="11" fillId="0" borderId="11" xfId="0" applyNumberFormat="1" applyFont="1" applyBorder="1" applyAlignment="1">
      <alignment horizontal="center" vertical="center"/>
    </xf>
    <xf numFmtId="3" fontId="11" fillId="0" borderId="17" xfId="0" applyNumberFormat="1" applyFont="1" applyBorder="1" applyAlignment="1">
      <alignment horizontal="center" vertical="center"/>
    </xf>
    <xf numFmtId="0" fontId="6" fillId="0" borderId="5" xfId="0" applyFont="1" applyBorder="1" applyAlignment="1">
      <alignment horizontal="left" vertical="center" indent="1"/>
    </xf>
    <xf numFmtId="0" fontId="12" fillId="0" borderId="5" xfId="0" applyFont="1" applyBorder="1" applyAlignment="1">
      <alignment horizontal="left" vertical="center" wrapText="1" indent="3"/>
    </xf>
    <xf numFmtId="0" fontId="6" fillId="2" borderId="5" xfId="0" applyFont="1" applyFill="1" applyBorder="1" applyAlignment="1">
      <alignment horizontal="left" vertical="center" wrapText="1" indent="1"/>
    </xf>
    <xf numFmtId="3" fontId="11" fillId="4" borderId="5" xfId="0" applyNumberFormat="1" applyFont="1" applyFill="1" applyBorder="1" applyAlignment="1">
      <alignment horizontal="center" vertical="center"/>
    </xf>
    <xf numFmtId="0" fontId="0" fillId="4" borderId="5" xfId="0"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0" fillId="4" borderId="17" xfId="0" applyFill="1" applyBorder="1" applyAlignment="1">
      <alignment horizontal="center" vertical="center"/>
    </xf>
    <xf numFmtId="0" fontId="0" fillId="0" borderId="17" xfId="0" applyBorder="1" applyAlignment="1">
      <alignment horizontal="center" vertical="center"/>
    </xf>
    <xf numFmtId="0" fontId="6" fillId="0" borderId="4"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12" fillId="0" borderId="4" xfId="0" applyFont="1" applyBorder="1" applyAlignment="1">
      <alignment horizontal="left" vertical="center" wrapText="1" indent="3"/>
    </xf>
    <xf numFmtId="0" fontId="12" fillId="0" borderId="8" xfId="0" applyFont="1" applyBorder="1" applyAlignment="1">
      <alignment horizontal="left" vertical="center" wrapText="1" indent="3"/>
    </xf>
    <xf numFmtId="0" fontId="12" fillId="0" borderId="9" xfId="0" applyFont="1" applyBorder="1" applyAlignment="1">
      <alignment horizontal="left" vertical="center" wrapText="1" indent="3"/>
    </xf>
    <xf numFmtId="3" fontId="11" fillId="0" borderId="5" xfId="0" applyNumberFormat="1" applyFont="1" applyBorder="1" applyAlignment="1">
      <alignment horizontal="center" vertical="center"/>
    </xf>
    <xf numFmtId="0" fontId="0" fillId="0" borderId="5" xfId="0" applyBorder="1" applyAlignment="1">
      <alignment horizontal="center" vertical="center"/>
    </xf>
    <xf numFmtId="0" fontId="6" fillId="2" borderId="18" xfId="0" applyFont="1" applyFill="1" applyBorder="1" applyAlignment="1">
      <alignment horizontal="left" vertical="center" wrapText="1" indent="1"/>
    </xf>
    <xf numFmtId="0" fontId="7" fillId="2" borderId="19"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3" fontId="11" fillId="0" borderId="18" xfId="0" applyNumberFormat="1" applyFont="1" applyBorder="1" applyAlignment="1">
      <alignment horizontal="center" vertical="center"/>
    </xf>
    <xf numFmtId="0" fontId="6" fillId="0" borderId="18" xfId="0" applyFont="1" applyBorder="1" applyAlignment="1">
      <alignment horizontal="left" vertical="center" indent="1"/>
    </xf>
    <xf numFmtId="0" fontId="7" fillId="3" borderId="21"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0" fillId="4" borderId="18" xfId="0" applyFill="1"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left" vertical="center" indent="1"/>
    </xf>
    <xf numFmtId="0" fontId="12" fillId="0" borderId="4"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3" fontId="11" fillId="4" borderId="7"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 fillId="2" borderId="4" xfId="0" applyFont="1" applyFill="1" applyBorder="1" applyAlignment="1">
      <alignment horizontal="left" vertical="center" wrapText="1" indent="1"/>
    </xf>
    <xf numFmtId="0" fontId="1" fillId="2" borderId="8" xfId="0" applyFont="1" applyFill="1" applyBorder="1" applyAlignment="1">
      <alignment horizontal="left" vertical="center" wrapText="1" indent="1"/>
    </xf>
    <xf numFmtId="0" fontId="7" fillId="2" borderId="14" xfId="0" applyFont="1" applyFill="1" applyBorder="1" applyAlignment="1">
      <alignment horizontal="left" vertical="center" wrapText="1" indent="1"/>
    </xf>
    <xf numFmtId="0" fontId="36" fillId="2" borderId="15" xfId="0" applyFont="1" applyFill="1" applyBorder="1" applyAlignment="1">
      <alignment horizontal="left" vertical="center" wrapText="1" indent="1"/>
    </xf>
    <xf numFmtId="0" fontId="36" fillId="2" borderId="16" xfId="0" applyFont="1" applyFill="1" applyBorder="1" applyAlignment="1">
      <alignment horizontal="left" vertical="center" wrapText="1" indent="1"/>
    </xf>
    <xf numFmtId="0" fontId="37" fillId="4" borderId="11" xfId="0" applyFont="1" applyFill="1" applyBorder="1" applyAlignment="1">
      <alignment horizontal="center" vertical="center"/>
    </xf>
    <xf numFmtId="0" fontId="37" fillId="4" borderId="17" xfId="0" applyFont="1" applyFill="1" applyBorder="1" applyAlignment="1">
      <alignment horizontal="center" vertical="center"/>
    </xf>
  </cellXfs>
  <cellStyles count="1">
    <cellStyle name="Normální" xfId="0" builtinId="0"/>
  </cellStyles>
  <dxfs count="0"/>
  <tableStyles count="0" defaultTableStyle="TableStyleMedium9" defaultPivotStyle="PivotStyleLight16"/>
  <colors>
    <mruColors>
      <color rgb="FFCCFFCC"/>
      <color rgb="FF0000FF"/>
      <color rgb="FFCCE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F664-2100-4B5D-8DB6-5F2145FCAFB5}">
  <sheetPr>
    <pageSetUpPr fitToPage="1"/>
  </sheetPr>
  <dimension ref="A1:D36"/>
  <sheetViews>
    <sheetView view="pageBreakPreview" topLeftCell="A30" zoomScaleNormal="100" zoomScaleSheetLayoutView="100" workbookViewId="0">
      <selection activeCell="A39" sqref="A39"/>
    </sheetView>
  </sheetViews>
  <sheetFormatPr baseColWidth="10" defaultColWidth="8.83203125" defaultRowHeight="25" customHeight="1" x14ac:dyDescent="0.2"/>
  <cols>
    <col min="1" max="1" width="63.1640625" style="1" customWidth="1"/>
    <col min="2" max="2" width="13.6640625" style="40" customWidth="1"/>
    <col min="3" max="3" width="13.6640625" style="1" customWidth="1"/>
    <col min="4" max="4" width="15.6640625" style="1" customWidth="1"/>
    <col min="5" max="6" width="9.1640625" style="1"/>
    <col min="7" max="11" width="12.33203125" style="1" customWidth="1"/>
    <col min="12" max="249" width="9.1640625" style="1"/>
    <col min="250" max="250" width="14.6640625" style="1" customWidth="1"/>
    <col min="251" max="251" width="39.5" style="1" customWidth="1"/>
    <col min="252" max="252" width="6.33203125" style="1" customWidth="1"/>
    <col min="253" max="253" width="5.1640625" style="1" customWidth="1"/>
    <col min="254" max="255" width="16.6640625" style="1" customWidth="1"/>
    <col min="256" max="256" width="19" style="1" customWidth="1"/>
    <col min="257" max="505" width="9.1640625" style="1"/>
    <col min="506" max="506" width="14.6640625" style="1" customWidth="1"/>
    <col min="507" max="507" width="39.5" style="1" customWidth="1"/>
    <col min="508" max="508" width="6.33203125" style="1" customWidth="1"/>
    <col min="509" max="509" width="5.1640625" style="1" customWidth="1"/>
    <col min="510" max="511" width="16.6640625" style="1" customWidth="1"/>
    <col min="512" max="512" width="19" style="1" customWidth="1"/>
    <col min="513" max="761" width="9.1640625" style="1"/>
    <col min="762" max="762" width="14.6640625" style="1" customWidth="1"/>
    <col min="763" max="763" width="39.5" style="1" customWidth="1"/>
    <col min="764" max="764" width="6.33203125" style="1" customWidth="1"/>
    <col min="765" max="765" width="5.1640625" style="1" customWidth="1"/>
    <col min="766" max="767" width="16.6640625" style="1" customWidth="1"/>
    <col min="768" max="768" width="19" style="1" customWidth="1"/>
    <col min="769" max="1017" width="9.1640625" style="1"/>
    <col min="1018" max="1018" width="14.6640625" style="1" customWidth="1"/>
    <col min="1019" max="1019" width="39.5" style="1" customWidth="1"/>
    <col min="1020" max="1020" width="6.33203125" style="1" customWidth="1"/>
    <col min="1021" max="1021" width="5.1640625" style="1" customWidth="1"/>
    <col min="1022" max="1023" width="16.6640625" style="1" customWidth="1"/>
    <col min="1024" max="1024" width="19" style="1" customWidth="1"/>
    <col min="1025" max="1273" width="9.1640625" style="1"/>
    <col min="1274" max="1274" width="14.6640625" style="1" customWidth="1"/>
    <col min="1275" max="1275" width="39.5" style="1" customWidth="1"/>
    <col min="1276" max="1276" width="6.33203125" style="1" customWidth="1"/>
    <col min="1277" max="1277" width="5.1640625" style="1" customWidth="1"/>
    <col min="1278" max="1279" width="16.6640625" style="1" customWidth="1"/>
    <col min="1280" max="1280" width="19" style="1" customWidth="1"/>
    <col min="1281" max="1529" width="9.1640625" style="1"/>
    <col min="1530" max="1530" width="14.6640625" style="1" customWidth="1"/>
    <col min="1531" max="1531" width="39.5" style="1" customWidth="1"/>
    <col min="1532" max="1532" width="6.33203125" style="1" customWidth="1"/>
    <col min="1533" max="1533" width="5.1640625" style="1" customWidth="1"/>
    <col min="1534" max="1535" width="16.6640625" style="1" customWidth="1"/>
    <col min="1536" max="1536" width="19" style="1" customWidth="1"/>
    <col min="1537" max="1785" width="9.1640625" style="1"/>
    <col min="1786" max="1786" width="14.6640625" style="1" customWidth="1"/>
    <col min="1787" max="1787" width="39.5" style="1" customWidth="1"/>
    <col min="1788" max="1788" width="6.33203125" style="1" customWidth="1"/>
    <col min="1789" max="1789" width="5.1640625" style="1" customWidth="1"/>
    <col min="1790" max="1791" width="16.6640625" style="1" customWidth="1"/>
    <col min="1792" max="1792" width="19" style="1" customWidth="1"/>
    <col min="1793" max="2041" width="9.1640625" style="1"/>
    <col min="2042" max="2042" width="14.6640625" style="1" customWidth="1"/>
    <col min="2043" max="2043" width="39.5" style="1" customWidth="1"/>
    <col min="2044" max="2044" width="6.33203125" style="1" customWidth="1"/>
    <col min="2045" max="2045" width="5.1640625" style="1" customWidth="1"/>
    <col min="2046" max="2047" width="16.6640625" style="1" customWidth="1"/>
    <col min="2048" max="2048" width="19" style="1" customWidth="1"/>
    <col min="2049" max="2297" width="9.1640625" style="1"/>
    <col min="2298" max="2298" width="14.6640625" style="1" customWidth="1"/>
    <col min="2299" max="2299" width="39.5" style="1" customWidth="1"/>
    <col min="2300" max="2300" width="6.33203125" style="1" customWidth="1"/>
    <col min="2301" max="2301" width="5.1640625" style="1" customWidth="1"/>
    <col min="2302" max="2303" width="16.6640625" style="1" customWidth="1"/>
    <col min="2304" max="2304" width="19" style="1" customWidth="1"/>
    <col min="2305" max="2553" width="9.1640625" style="1"/>
    <col min="2554" max="2554" width="14.6640625" style="1" customWidth="1"/>
    <col min="2555" max="2555" width="39.5" style="1" customWidth="1"/>
    <col min="2556" max="2556" width="6.33203125" style="1" customWidth="1"/>
    <col min="2557" max="2557" width="5.1640625" style="1" customWidth="1"/>
    <col min="2558" max="2559" width="16.6640625" style="1" customWidth="1"/>
    <col min="2560" max="2560" width="19" style="1" customWidth="1"/>
    <col min="2561" max="2809" width="9.1640625" style="1"/>
    <col min="2810" max="2810" width="14.6640625" style="1" customWidth="1"/>
    <col min="2811" max="2811" width="39.5" style="1" customWidth="1"/>
    <col min="2812" max="2812" width="6.33203125" style="1" customWidth="1"/>
    <col min="2813" max="2813" width="5.1640625" style="1" customWidth="1"/>
    <col min="2814" max="2815" width="16.6640625" style="1" customWidth="1"/>
    <col min="2816" max="2816" width="19" style="1" customWidth="1"/>
    <col min="2817" max="3065" width="9.1640625" style="1"/>
    <col min="3066" max="3066" width="14.6640625" style="1" customWidth="1"/>
    <col min="3067" max="3067" width="39.5" style="1" customWidth="1"/>
    <col min="3068" max="3068" width="6.33203125" style="1" customWidth="1"/>
    <col min="3069" max="3069" width="5.1640625" style="1" customWidth="1"/>
    <col min="3070" max="3071" width="16.6640625" style="1" customWidth="1"/>
    <col min="3072" max="3072" width="19" style="1" customWidth="1"/>
    <col min="3073" max="3321" width="9.1640625" style="1"/>
    <col min="3322" max="3322" width="14.6640625" style="1" customWidth="1"/>
    <col min="3323" max="3323" width="39.5" style="1" customWidth="1"/>
    <col min="3324" max="3324" width="6.33203125" style="1" customWidth="1"/>
    <col min="3325" max="3325" width="5.1640625" style="1" customWidth="1"/>
    <col min="3326" max="3327" width="16.6640625" style="1" customWidth="1"/>
    <col min="3328" max="3328" width="19" style="1" customWidth="1"/>
    <col min="3329" max="3577" width="9.1640625" style="1"/>
    <col min="3578" max="3578" width="14.6640625" style="1" customWidth="1"/>
    <col min="3579" max="3579" width="39.5" style="1" customWidth="1"/>
    <col min="3580" max="3580" width="6.33203125" style="1" customWidth="1"/>
    <col min="3581" max="3581" width="5.1640625" style="1" customWidth="1"/>
    <col min="3582" max="3583" width="16.6640625" style="1" customWidth="1"/>
    <col min="3584" max="3584" width="19" style="1" customWidth="1"/>
    <col min="3585" max="3833" width="9.1640625" style="1"/>
    <col min="3834" max="3834" width="14.6640625" style="1" customWidth="1"/>
    <col min="3835" max="3835" width="39.5" style="1" customWidth="1"/>
    <col min="3836" max="3836" width="6.33203125" style="1" customWidth="1"/>
    <col min="3837" max="3837" width="5.1640625" style="1" customWidth="1"/>
    <col min="3838" max="3839" width="16.6640625" style="1" customWidth="1"/>
    <col min="3840" max="3840" width="19" style="1" customWidth="1"/>
    <col min="3841" max="4089" width="9.1640625" style="1"/>
    <col min="4090" max="4090" width="14.6640625" style="1" customWidth="1"/>
    <col min="4091" max="4091" width="39.5" style="1" customWidth="1"/>
    <col min="4092" max="4092" width="6.33203125" style="1" customWidth="1"/>
    <col min="4093" max="4093" width="5.1640625" style="1" customWidth="1"/>
    <col min="4094" max="4095" width="16.6640625" style="1" customWidth="1"/>
    <col min="4096" max="4096" width="19" style="1" customWidth="1"/>
    <col min="4097" max="4345" width="9.1640625" style="1"/>
    <col min="4346" max="4346" width="14.6640625" style="1" customWidth="1"/>
    <col min="4347" max="4347" width="39.5" style="1" customWidth="1"/>
    <col min="4348" max="4348" width="6.33203125" style="1" customWidth="1"/>
    <col min="4349" max="4349" width="5.1640625" style="1" customWidth="1"/>
    <col min="4350" max="4351" width="16.6640625" style="1" customWidth="1"/>
    <col min="4352" max="4352" width="19" style="1" customWidth="1"/>
    <col min="4353" max="4601" width="9.1640625" style="1"/>
    <col min="4602" max="4602" width="14.6640625" style="1" customWidth="1"/>
    <col min="4603" max="4603" width="39.5" style="1" customWidth="1"/>
    <col min="4604" max="4604" width="6.33203125" style="1" customWidth="1"/>
    <col min="4605" max="4605" width="5.1640625" style="1" customWidth="1"/>
    <col min="4606" max="4607" width="16.6640625" style="1" customWidth="1"/>
    <col min="4608" max="4608" width="19" style="1" customWidth="1"/>
    <col min="4609" max="4857" width="9.1640625" style="1"/>
    <col min="4858" max="4858" width="14.6640625" style="1" customWidth="1"/>
    <col min="4859" max="4859" width="39.5" style="1" customWidth="1"/>
    <col min="4860" max="4860" width="6.33203125" style="1" customWidth="1"/>
    <col min="4861" max="4861" width="5.1640625" style="1" customWidth="1"/>
    <col min="4862" max="4863" width="16.6640625" style="1" customWidth="1"/>
    <col min="4864" max="4864" width="19" style="1" customWidth="1"/>
    <col min="4865" max="5113" width="9.1640625" style="1"/>
    <col min="5114" max="5114" width="14.6640625" style="1" customWidth="1"/>
    <col min="5115" max="5115" width="39.5" style="1" customWidth="1"/>
    <col min="5116" max="5116" width="6.33203125" style="1" customWidth="1"/>
    <col min="5117" max="5117" width="5.1640625" style="1" customWidth="1"/>
    <col min="5118" max="5119" width="16.6640625" style="1" customWidth="1"/>
    <col min="5120" max="5120" width="19" style="1" customWidth="1"/>
    <col min="5121" max="5369" width="9.1640625" style="1"/>
    <col min="5370" max="5370" width="14.6640625" style="1" customWidth="1"/>
    <col min="5371" max="5371" width="39.5" style="1" customWidth="1"/>
    <col min="5372" max="5372" width="6.33203125" style="1" customWidth="1"/>
    <col min="5373" max="5373" width="5.1640625" style="1" customWidth="1"/>
    <col min="5374" max="5375" width="16.6640625" style="1" customWidth="1"/>
    <col min="5376" max="5376" width="19" style="1" customWidth="1"/>
    <col min="5377" max="5625" width="9.1640625" style="1"/>
    <col min="5626" max="5626" width="14.6640625" style="1" customWidth="1"/>
    <col min="5627" max="5627" width="39.5" style="1" customWidth="1"/>
    <col min="5628" max="5628" width="6.33203125" style="1" customWidth="1"/>
    <col min="5629" max="5629" width="5.1640625" style="1" customWidth="1"/>
    <col min="5630" max="5631" width="16.6640625" style="1" customWidth="1"/>
    <col min="5632" max="5632" width="19" style="1" customWidth="1"/>
    <col min="5633" max="5881" width="9.1640625" style="1"/>
    <col min="5882" max="5882" width="14.6640625" style="1" customWidth="1"/>
    <col min="5883" max="5883" width="39.5" style="1" customWidth="1"/>
    <col min="5884" max="5884" width="6.33203125" style="1" customWidth="1"/>
    <col min="5885" max="5885" width="5.1640625" style="1" customWidth="1"/>
    <col min="5886" max="5887" width="16.6640625" style="1" customWidth="1"/>
    <col min="5888" max="5888" width="19" style="1" customWidth="1"/>
    <col min="5889" max="6137" width="9.1640625" style="1"/>
    <col min="6138" max="6138" width="14.6640625" style="1" customWidth="1"/>
    <col min="6139" max="6139" width="39.5" style="1" customWidth="1"/>
    <col min="6140" max="6140" width="6.33203125" style="1" customWidth="1"/>
    <col min="6141" max="6141" width="5.1640625" style="1" customWidth="1"/>
    <col min="6142" max="6143" width="16.6640625" style="1" customWidth="1"/>
    <col min="6144" max="6144" width="19" style="1" customWidth="1"/>
    <col min="6145" max="6393" width="9.1640625" style="1"/>
    <col min="6394" max="6394" width="14.6640625" style="1" customWidth="1"/>
    <col min="6395" max="6395" width="39.5" style="1" customWidth="1"/>
    <col min="6396" max="6396" width="6.33203125" style="1" customWidth="1"/>
    <col min="6397" max="6397" width="5.1640625" style="1" customWidth="1"/>
    <col min="6398" max="6399" width="16.6640625" style="1" customWidth="1"/>
    <col min="6400" max="6400" width="19" style="1" customWidth="1"/>
    <col min="6401" max="6649" width="9.1640625" style="1"/>
    <col min="6650" max="6650" width="14.6640625" style="1" customWidth="1"/>
    <col min="6651" max="6651" width="39.5" style="1" customWidth="1"/>
    <col min="6652" max="6652" width="6.33203125" style="1" customWidth="1"/>
    <col min="6653" max="6653" width="5.1640625" style="1" customWidth="1"/>
    <col min="6654" max="6655" width="16.6640625" style="1" customWidth="1"/>
    <col min="6656" max="6656" width="19" style="1" customWidth="1"/>
    <col min="6657" max="6905" width="9.1640625" style="1"/>
    <col min="6906" max="6906" width="14.6640625" style="1" customWidth="1"/>
    <col min="6907" max="6907" width="39.5" style="1" customWidth="1"/>
    <col min="6908" max="6908" width="6.33203125" style="1" customWidth="1"/>
    <col min="6909" max="6909" width="5.1640625" style="1" customWidth="1"/>
    <col min="6910" max="6911" width="16.6640625" style="1" customWidth="1"/>
    <col min="6912" max="6912" width="19" style="1" customWidth="1"/>
    <col min="6913" max="7161" width="9.1640625" style="1"/>
    <col min="7162" max="7162" width="14.6640625" style="1" customWidth="1"/>
    <col min="7163" max="7163" width="39.5" style="1" customWidth="1"/>
    <col min="7164" max="7164" width="6.33203125" style="1" customWidth="1"/>
    <col min="7165" max="7165" width="5.1640625" style="1" customWidth="1"/>
    <col min="7166" max="7167" width="16.6640625" style="1" customWidth="1"/>
    <col min="7168" max="7168" width="19" style="1" customWidth="1"/>
    <col min="7169" max="7417" width="9.1640625" style="1"/>
    <col min="7418" max="7418" width="14.6640625" style="1" customWidth="1"/>
    <col min="7419" max="7419" width="39.5" style="1" customWidth="1"/>
    <col min="7420" max="7420" width="6.33203125" style="1" customWidth="1"/>
    <col min="7421" max="7421" width="5.1640625" style="1" customWidth="1"/>
    <col min="7422" max="7423" width="16.6640625" style="1" customWidth="1"/>
    <col min="7424" max="7424" width="19" style="1" customWidth="1"/>
    <col min="7425" max="7673" width="9.1640625" style="1"/>
    <col min="7674" max="7674" width="14.6640625" style="1" customWidth="1"/>
    <col min="7675" max="7675" width="39.5" style="1" customWidth="1"/>
    <col min="7676" max="7676" width="6.33203125" style="1" customWidth="1"/>
    <col min="7677" max="7677" width="5.1640625" style="1" customWidth="1"/>
    <col min="7678" max="7679" width="16.6640625" style="1" customWidth="1"/>
    <col min="7680" max="7680" width="19" style="1" customWidth="1"/>
    <col min="7681" max="7929" width="9.1640625" style="1"/>
    <col min="7930" max="7930" width="14.6640625" style="1" customWidth="1"/>
    <col min="7931" max="7931" width="39.5" style="1" customWidth="1"/>
    <col min="7932" max="7932" width="6.33203125" style="1" customWidth="1"/>
    <col min="7933" max="7933" width="5.1640625" style="1" customWidth="1"/>
    <col min="7934" max="7935" width="16.6640625" style="1" customWidth="1"/>
    <col min="7936" max="7936" width="19" style="1" customWidth="1"/>
    <col min="7937" max="8185" width="9.1640625" style="1"/>
    <col min="8186" max="8186" width="14.6640625" style="1" customWidth="1"/>
    <col min="8187" max="8187" width="39.5" style="1" customWidth="1"/>
    <col min="8188" max="8188" width="6.33203125" style="1" customWidth="1"/>
    <col min="8189" max="8189" width="5.1640625" style="1" customWidth="1"/>
    <col min="8190" max="8191" width="16.6640625" style="1" customWidth="1"/>
    <col min="8192" max="8192" width="19" style="1" customWidth="1"/>
    <col min="8193" max="8441" width="9.1640625" style="1"/>
    <col min="8442" max="8442" width="14.6640625" style="1" customWidth="1"/>
    <col min="8443" max="8443" width="39.5" style="1" customWidth="1"/>
    <col min="8444" max="8444" width="6.33203125" style="1" customWidth="1"/>
    <col min="8445" max="8445" width="5.1640625" style="1" customWidth="1"/>
    <col min="8446" max="8447" width="16.6640625" style="1" customWidth="1"/>
    <col min="8448" max="8448" width="19" style="1" customWidth="1"/>
    <col min="8449" max="8697" width="9.1640625" style="1"/>
    <col min="8698" max="8698" width="14.6640625" style="1" customWidth="1"/>
    <col min="8699" max="8699" width="39.5" style="1" customWidth="1"/>
    <col min="8700" max="8700" width="6.33203125" style="1" customWidth="1"/>
    <col min="8701" max="8701" width="5.1640625" style="1" customWidth="1"/>
    <col min="8702" max="8703" width="16.6640625" style="1" customWidth="1"/>
    <col min="8704" max="8704" width="19" style="1" customWidth="1"/>
    <col min="8705" max="8953" width="9.1640625" style="1"/>
    <col min="8954" max="8954" width="14.6640625" style="1" customWidth="1"/>
    <col min="8955" max="8955" width="39.5" style="1" customWidth="1"/>
    <col min="8956" max="8956" width="6.33203125" style="1" customWidth="1"/>
    <col min="8957" max="8957" width="5.1640625" style="1" customWidth="1"/>
    <col min="8958" max="8959" width="16.6640625" style="1" customWidth="1"/>
    <col min="8960" max="8960" width="19" style="1" customWidth="1"/>
    <col min="8961" max="9209" width="9.1640625" style="1"/>
    <col min="9210" max="9210" width="14.6640625" style="1" customWidth="1"/>
    <col min="9211" max="9211" width="39.5" style="1" customWidth="1"/>
    <col min="9212" max="9212" width="6.33203125" style="1" customWidth="1"/>
    <col min="9213" max="9213" width="5.1640625" style="1" customWidth="1"/>
    <col min="9214" max="9215" width="16.6640625" style="1" customWidth="1"/>
    <col min="9216" max="9216" width="19" style="1" customWidth="1"/>
    <col min="9217" max="9465" width="9.1640625" style="1"/>
    <col min="9466" max="9466" width="14.6640625" style="1" customWidth="1"/>
    <col min="9467" max="9467" width="39.5" style="1" customWidth="1"/>
    <col min="9468" max="9468" width="6.33203125" style="1" customWidth="1"/>
    <col min="9469" max="9469" width="5.1640625" style="1" customWidth="1"/>
    <col min="9470" max="9471" width="16.6640625" style="1" customWidth="1"/>
    <col min="9472" max="9472" width="19" style="1" customWidth="1"/>
    <col min="9473" max="9721" width="9.1640625" style="1"/>
    <col min="9722" max="9722" width="14.6640625" style="1" customWidth="1"/>
    <col min="9723" max="9723" width="39.5" style="1" customWidth="1"/>
    <col min="9724" max="9724" width="6.33203125" style="1" customWidth="1"/>
    <col min="9725" max="9725" width="5.1640625" style="1" customWidth="1"/>
    <col min="9726" max="9727" width="16.6640625" style="1" customWidth="1"/>
    <col min="9728" max="9728" width="19" style="1" customWidth="1"/>
    <col min="9729" max="9977" width="9.1640625" style="1"/>
    <col min="9978" max="9978" width="14.6640625" style="1" customWidth="1"/>
    <col min="9979" max="9979" width="39.5" style="1" customWidth="1"/>
    <col min="9980" max="9980" width="6.33203125" style="1" customWidth="1"/>
    <col min="9981" max="9981" width="5.1640625" style="1" customWidth="1"/>
    <col min="9982" max="9983" width="16.6640625" style="1" customWidth="1"/>
    <col min="9984" max="9984" width="19" style="1" customWidth="1"/>
    <col min="9985" max="10233" width="9.1640625" style="1"/>
    <col min="10234" max="10234" width="14.6640625" style="1" customWidth="1"/>
    <col min="10235" max="10235" width="39.5" style="1" customWidth="1"/>
    <col min="10236" max="10236" width="6.33203125" style="1" customWidth="1"/>
    <col min="10237" max="10237" width="5.1640625" style="1" customWidth="1"/>
    <col min="10238" max="10239" width="16.6640625" style="1" customWidth="1"/>
    <col min="10240" max="10240" width="19" style="1" customWidth="1"/>
    <col min="10241" max="10489" width="9.1640625" style="1"/>
    <col min="10490" max="10490" width="14.6640625" style="1" customWidth="1"/>
    <col min="10491" max="10491" width="39.5" style="1" customWidth="1"/>
    <col min="10492" max="10492" width="6.33203125" style="1" customWidth="1"/>
    <col min="10493" max="10493" width="5.1640625" style="1" customWidth="1"/>
    <col min="10494" max="10495" width="16.6640625" style="1" customWidth="1"/>
    <col min="10496" max="10496" width="19" style="1" customWidth="1"/>
    <col min="10497" max="10745" width="9.1640625" style="1"/>
    <col min="10746" max="10746" width="14.6640625" style="1" customWidth="1"/>
    <col min="10747" max="10747" width="39.5" style="1" customWidth="1"/>
    <col min="10748" max="10748" width="6.33203125" style="1" customWidth="1"/>
    <col min="10749" max="10749" width="5.1640625" style="1" customWidth="1"/>
    <col min="10750" max="10751" width="16.6640625" style="1" customWidth="1"/>
    <col min="10752" max="10752" width="19" style="1" customWidth="1"/>
    <col min="10753" max="11001" width="9.1640625" style="1"/>
    <col min="11002" max="11002" width="14.6640625" style="1" customWidth="1"/>
    <col min="11003" max="11003" width="39.5" style="1" customWidth="1"/>
    <col min="11004" max="11004" width="6.33203125" style="1" customWidth="1"/>
    <col min="11005" max="11005" width="5.1640625" style="1" customWidth="1"/>
    <col min="11006" max="11007" width="16.6640625" style="1" customWidth="1"/>
    <col min="11008" max="11008" width="19" style="1" customWidth="1"/>
    <col min="11009" max="11257" width="9.1640625" style="1"/>
    <col min="11258" max="11258" width="14.6640625" style="1" customWidth="1"/>
    <col min="11259" max="11259" width="39.5" style="1" customWidth="1"/>
    <col min="11260" max="11260" width="6.33203125" style="1" customWidth="1"/>
    <col min="11261" max="11261" width="5.1640625" style="1" customWidth="1"/>
    <col min="11262" max="11263" width="16.6640625" style="1" customWidth="1"/>
    <col min="11264" max="11264" width="19" style="1" customWidth="1"/>
    <col min="11265" max="11513" width="9.1640625" style="1"/>
    <col min="11514" max="11514" width="14.6640625" style="1" customWidth="1"/>
    <col min="11515" max="11515" width="39.5" style="1" customWidth="1"/>
    <col min="11516" max="11516" width="6.33203125" style="1" customWidth="1"/>
    <col min="11517" max="11517" width="5.1640625" style="1" customWidth="1"/>
    <col min="11518" max="11519" width="16.6640625" style="1" customWidth="1"/>
    <col min="11520" max="11520" width="19" style="1" customWidth="1"/>
    <col min="11521" max="11769" width="9.1640625" style="1"/>
    <col min="11770" max="11770" width="14.6640625" style="1" customWidth="1"/>
    <col min="11771" max="11771" width="39.5" style="1" customWidth="1"/>
    <col min="11772" max="11772" width="6.33203125" style="1" customWidth="1"/>
    <col min="11773" max="11773" width="5.1640625" style="1" customWidth="1"/>
    <col min="11774" max="11775" width="16.6640625" style="1" customWidth="1"/>
    <col min="11776" max="11776" width="19" style="1" customWidth="1"/>
    <col min="11777" max="12025" width="9.1640625" style="1"/>
    <col min="12026" max="12026" width="14.6640625" style="1" customWidth="1"/>
    <col min="12027" max="12027" width="39.5" style="1" customWidth="1"/>
    <col min="12028" max="12028" width="6.33203125" style="1" customWidth="1"/>
    <col min="12029" max="12029" width="5.1640625" style="1" customWidth="1"/>
    <col min="12030" max="12031" width="16.6640625" style="1" customWidth="1"/>
    <col min="12032" max="12032" width="19" style="1" customWidth="1"/>
    <col min="12033" max="12281" width="9.1640625" style="1"/>
    <col min="12282" max="12282" width="14.6640625" style="1" customWidth="1"/>
    <col min="12283" max="12283" width="39.5" style="1" customWidth="1"/>
    <col min="12284" max="12284" width="6.33203125" style="1" customWidth="1"/>
    <col min="12285" max="12285" width="5.1640625" style="1" customWidth="1"/>
    <col min="12286" max="12287" width="16.6640625" style="1" customWidth="1"/>
    <col min="12288" max="12288" width="19" style="1" customWidth="1"/>
    <col min="12289" max="12537" width="9.1640625" style="1"/>
    <col min="12538" max="12538" width="14.6640625" style="1" customWidth="1"/>
    <col min="12539" max="12539" width="39.5" style="1" customWidth="1"/>
    <col min="12540" max="12540" width="6.33203125" style="1" customWidth="1"/>
    <col min="12541" max="12541" width="5.1640625" style="1" customWidth="1"/>
    <col min="12542" max="12543" width="16.6640625" style="1" customWidth="1"/>
    <col min="12544" max="12544" width="19" style="1" customWidth="1"/>
    <col min="12545" max="12793" width="9.1640625" style="1"/>
    <col min="12794" max="12794" width="14.6640625" style="1" customWidth="1"/>
    <col min="12795" max="12795" width="39.5" style="1" customWidth="1"/>
    <col min="12796" max="12796" width="6.33203125" style="1" customWidth="1"/>
    <col min="12797" max="12797" width="5.1640625" style="1" customWidth="1"/>
    <col min="12798" max="12799" width="16.6640625" style="1" customWidth="1"/>
    <col min="12800" max="12800" width="19" style="1" customWidth="1"/>
    <col min="12801" max="13049" width="9.1640625" style="1"/>
    <col min="13050" max="13050" width="14.6640625" style="1" customWidth="1"/>
    <col min="13051" max="13051" width="39.5" style="1" customWidth="1"/>
    <col min="13052" max="13052" width="6.33203125" style="1" customWidth="1"/>
    <col min="13053" max="13053" width="5.1640625" style="1" customWidth="1"/>
    <col min="13054" max="13055" width="16.6640625" style="1" customWidth="1"/>
    <col min="13056" max="13056" width="19" style="1" customWidth="1"/>
    <col min="13057" max="13305" width="9.1640625" style="1"/>
    <col min="13306" max="13306" width="14.6640625" style="1" customWidth="1"/>
    <col min="13307" max="13307" width="39.5" style="1" customWidth="1"/>
    <col min="13308" max="13308" width="6.33203125" style="1" customWidth="1"/>
    <col min="13309" max="13309" width="5.1640625" style="1" customWidth="1"/>
    <col min="13310" max="13311" width="16.6640625" style="1" customWidth="1"/>
    <col min="13312" max="13312" width="19" style="1" customWidth="1"/>
    <col min="13313" max="13561" width="9.1640625" style="1"/>
    <col min="13562" max="13562" width="14.6640625" style="1" customWidth="1"/>
    <col min="13563" max="13563" width="39.5" style="1" customWidth="1"/>
    <col min="13564" max="13564" width="6.33203125" style="1" customWidth="1"/>
    <col min="13565" max="13565" width="5.1640625" style="1" customWidth="1"/>
    <col min="13566" max="13567" width="16.6640625" style="1" customWidth="1"/>
    <col min="13568" max="13568" width="19" style="1" customWidth="1"/>
    <col min="13569" max="13817" width="9.1640625" style="1"/>
    <col min="13818" max="13818" width="14.6640625" style="1" customWidth="1"/>
    <col min="13819" max="13819" width="39.5" style="1" customWidth="1"/>
    <col min="13820" max="13820" width="6.33203125" style="1" customWidth="1"/>
    <col min="13821" max="13821" width="5.1640625" style="1" customWidth="1"/>
    <col min="13822" max="13823" width="16.6640625" style="1" customWidth="1"/>
    <col min="13824" max="13824" width="19" style="1" customWidth="1"/>
    <col min="13825" max="14073" width="9.1640625" style="1"/>
    <col min="14074" max="14074" width="14.6640625" style="1" customWidth="1"/>
    <col min="14075" max="14075" width="39.5" style="1" customWidth="1"/>
    <col min="14076" max="14076" width="6.33203125" style="1" customWidth="1"/>
    <col min="14077" max="14077" width="5.1640625" style="1" customWidth="1"/>
    <col min="14078" max="14079" width="16.6640625" style="1" customWidth="1"/>
    <col min="14080" max="14080" width="19" style="1" customWidth="1"/>
    <col min="14081" max="14329" width="9.1640625" style="1"/>
    <col min="14330" max="14330" width="14.6640625" style="1" customWidth="1"/>
    <col min="14331" max="14331" width="39.5" style="1" customWidth="1"/>
    <col min="14332" max="14332" width="6.33203125" style="1" customWidth="1"/>
    <col min="14333" max="14333" width="5.1640625" style="1" customWidth="1"/>
    <col min="14334" max="14335" width="16.6640625" style="1" customWidth="1"/>
    <col min="14336" max="14336" width="19" style="1" customWidth="1"/>
    <col min="14337" max="14585" width="9.1640625" style="1"/>
    <col min="14586" max="14586" width="14.6640625" style="1" customWidth="1"/>
    <col min="14587" max="14587" width="39.5" style="1" customWidth="1"/>
    <col min="14588" max="14588" width="6.33203125" style="1" customWidth="1"/>
    <col min="14589" max="14589" width="5.1640625" style="1" customWidth="1"/>
    <col min="14590" max="14591" width="16.6640625" style="1" customWidth="1"/>
    <col min="14592" max="14592" width="19" style="1" customWidth="1"/>
    <col min="14593" max="14841" width="9.1640625" style="1"/>
    <col min="14842" max="14842" width="14.6640625" style="1" customWidth="1"/>
    <col min="14843" max="14843" width="39.5" style="1" customWidth="1"/>
    <col min="14844" max="14844" width="6.33203125" style="1" customWidth="1"/>
    <col min="14845" max="14845" width="5.1640625" style="1" customWidth="1"/>
    <col min="14846" max="14847" width="16.6640625" style="1" customWidth="1"/>
    <col min="14848" max="14848" width="19" style="1" customWidth="1"/>
    <col min="14849" max="15097" width="9.1640625" style="1"/>
    <col min="15098" max="15098" width="14.6640625" style="1" customWidth="1"/>
    <col min="15099" max="15099" width="39.5" style="1" customWidth="1"/>
    <col min="15100" max="15100" width="6.33203125" style="1" customWidth="1"/>
    <col min="15101" max="15101" width="5.1640625" style="1" customWidth="1"/>
    <col min="15102" max="15103" width="16.6640625" style="1" customWidth="1"/>
    <col min="15104" max="15104" width="19" style="1" customWidth="1"/>
    <col min="15105" max="15353" width="9.1640625" style="1"/>
    <col min="15354" max="15354" width="14.6640625" style="1" customWidth="1"/>
    <col min="15355" max="15355" width="39.5" style="1" customWidth="1"/>
    <col min="15356" max="15356" width="6.33203125" style="1" customWidth="1"/>
    <col min="15357" max="15357" width="5.1640625" style="1" customWidth="1"/>
    <col min="15358" max="15359" width="16.6640625" style="1" customWidth="1"/>
    <col min="15360" max="15360" width="19" style="1" customWidth="1"/>
    <col min="15361" max="15609" width="9.1640625" style="1"/>
    <col min="15610" max="15610" width="14.6640625" style="1" customWidth="1"/>
    <col min="15611" max="15611" width="39.5" style="1" customWidth="1"/>
    <col min="15612" max="15612" width="6.33203125" style="1" customWidth="1"/>
    <col min="15613" max="15613" width="5.1640625" style="1" customWidth="1"/>
    <col min="15614" max="15615" width="16.6640625" style="1" customWidth="1"/>
    <col min="15616" max="15616" width="19" style="1" customWidth="1"/>
    <col min="15617" max="15865" width="9.1640625" style="1"/>
    <col min="15866" max="15866" width="14.6640625" style="1" customWidth="1"/>
    <col min="15867" max="15867" width="39.5" style="1" customWidth="1"/>
    <col min="15868" max="15868" width="6.33203125" style="1" customWidth="1"/>
    <col min="15869" max="15869" width="5.1640625" style="1" customWidth="1"/>
    <col min="15870" max="15871" width="16.6640625" style="1" customWidth="1"/>
    <col min="15872" max="15872" width="19" style="1" customWidth="1"/>
    <col min="15873" max="16121" width="9.1640625" style="1"/>
    <col min="16122" max="16122" width="14.6640625" style="1" customWidth="1"/>
    <col min="16123" max="16123" width="39.5" style="1" customWidth="1"/>
    <col min="16124" max="16124" width="6.33203125" style="1" customWidth="1"/>
    <col min="16125" max="16125" width="5.1640625" style="1" customWidth="1"/>
    <col min="16126" max="16127" width="16.6640625" style="1" customWidth="1"/>
    <col min="16128" max="16128" width="19" style="1" customWidth="1"/>
    <col min="16129" max="16384" width="9.1640625" style="1"/>
  </cols>
  <sheetData>
    <row r="1" spans="1:4" ht="28.25" customHeight="1" x14ac:dyDescent="0.2">
      <c r="A1" s="132" t="s">
        <v>188</v>
      </c>
      <c r="B1" s="133"/>
      <c r="C1" s="133"/>
      <c r="D1" s="134"/>
    </row>
    <row r="2" spans="1:4" ht="22.25" customHeight="1" x14ac:dyDescent="0.2">
      <c r="A2" s="62" t="s">
        <v>0</v>
      </c>
      <c r="B2" s="41"/>
      <c r="D2" s="3"/>
    </row>
    <row r="3" spans="1:4" ht="22.25" customHeight="1" x14ac:dyDescent="0.2">
      <c r="A3" s="63" t="str">
        <f>'TECH. VYBAVENÍ - STÁJ SO-01'!A5</f>
        <v>Tomáš Vacek Pěkov 31</v>
      </c>
      <c r="D3" s="64"/>
    </row>
    <row r="4" spans="1:4" ht="38.25" customHeight="1" x14ac:dyDescent="0.2">
      <c r="A4" s="135" t="str">
        <f>'TECH. VYBAVENÍ - STÁJ SO-01'!A6:G6</f>
        <v>PĚKOV - MODERNIZACE FARMY</v>
      </c>
      <c r="B4" s="136"/>
      <c r="C4" s="136"/>
      <c r="D4" s="137"/>
    </row>
    <row r="5" spans="1:4" s="4" customFormat="1" ht="42" customHeight="1" x14ac:dyDescent="0.2">
      <c r="A5" s="138" t="s">
        <v>189</v>
      </c>
      <c r="B5" s="139"/>
      <c r="C5" s="139"/>
      <c r="D5" s="140"/>
    </row>
    <row r="6" spans="1:4" s="4" customFormat="1" ht="16.25" customHeight="1" x14ac:dyDescent="0.2">
      <c r="A6" s="5"/>
      <c r="B6" s="42"/>
      <c r="C6" s="5"/>
      <c r="D6" s="5"/>
    </row>
    <row r="7" spans="1:4" ht="36" customHeight="1" x14ac:dyDescent="0.2">
      <c r="A7" s="54" t="s">
        <v>17</v>
      </c>
      <c r="B7" s="6" t="s">
        <v>4</v>
      </c>
      <c r="C7" s="6" t="s">
        <v>5</v>
      </c>
      <c r="D7" s="6" t="s">
        <v>6</v>
      </c>
    </row>
    <row r="8" spans="1:4" s="4" customFormat="1" ht="30" customHeight="1" x14ac:dyDescent="0.2">
      <c r="A8" s="104" t="str">
        <f>'TECH. VYBAVENÍ - STÁJ SO-01'!A7:G7</f>
        <v>TECHNOLOGICKÉ VYBAVENÍ - STÁJ SO-01</v>
      </c>
      <c r="B8" s="42"/>
      <c r="C8" s="5"/>
      <c r="D8" s="105"/>
    </row>
    <row r="9" spans="1:4" s="4" customFormat="1" ht="24.75" customHeight="1" x14ac:dyDescent="0.2">
      <c r="A9" s="54" t="str">
        <f>'TECH. VYBAVENÍ - STÁJ SO-01'!A11:G11</f>
        <v>SLOUPKY DO BETONU</v>
      </c>
      <c r="B9" s="106">
        <f>'TECH. VYBAVENÍ - STÁJ SO-01'!E21</f>
        <v>0</v>
      </c>
      <c r="C9" s="107" t="str">
        <f>'TECH. VYBAVENÍ - STÁJ SO-01'!F21</f>
        <v>NENÍ PŘEDMĚTEM</v>
      </c>
      <c r="D9" s="106">
        <f>'TECH. VYBAVENÍ - STÁJ SO-01'!G21</f>
        <v>0</v>
      </c>
    </row>
    <row r="10" spans="1:4" s="4" customFormat="1" ht="24.75" customHeight="1" x14ac:dyDescent="0.2">
      <c r="A10" s="54" t="str">
        <f>'TECH. VYBAVENÍ - STÁJ SO-01'!A23:G23</f>
        <v>BOČNÍ ZÁBRANY MONTOVANÉ</v>
      </c>
      <c r="B10" s="106">
        <f>'TECH. VYBAVENÍ - STÁJ SO-01'!E46</f>
        <v>0</v>
      </c>
      <c r="C10" s="113">
        <f>'TECH. VYBAVENÍ - STÁJ SO-01'!F46</f>
        <v>0</v>
      </c>
      <c r="D10" s="106">
        <f>'TECH. VYBAVENÍ - STÁJ SO-01'!G46</f>
        <v>0</v>
      </c>
    </row>
    <row r="11" spans="1:4" s="4" customFormat="1" ht="24.75" customHeight="1" x14ac:dyDescent="0.2">
      <c r="A11" s="54" t="str">
        <f>'TECH. VYBAVENÍ - STÁJ SO-01'!A48:G48</f>
        <v>NAPÁJECÍ ŽLABY</v>
      </c>
      <c r="B11" s="106">
        <f>'TECH. VYBAVENÍ - STÁJ SO-01'!E54</f>
        <v>0</v>
      </c>
      <c r="C11" s="107" t="str">
        <f>'TECH. VYBAVENÍ - STÁJ SO-01'!F54</f>
        <v>NENÍ PŘEDMĚTEM</v>
      </c>
      <c r="D11" s="106">
        <f>'TECH. VYBAVENÍ - STÁJ SO-01'!G54</f>
        <v>0</v>
      </c>
    </row>
    <row r="12" spans="1:4" s="4" customFormat="1" ht="24.75" customHeight="1" x14ac:dyDescent="0.2">
      <c r="A12" s="54" t="str">
        <f>'TECH. VYBAVENÍ - STÁJ SO-01'!A56:G56</f>
        <v>BRANKY</v>
      </c>
      <c r="B12" s="106">
        <f>'TECH. VYBAVENÍ - STÁJ SO-01'!E80</f>
        <v>0</v>
      </c>
      <c r="C12" s="106">
        <f>'TECH. VYBAVENÍ - STÁJ SO-01'!F80</f>
        <v>0</v>
      </c>
      <c r="D12" s="106">
        <f>'TECH. VYBAVENÍ - STÁJ SO-01'!G80</f>
        <v>0</v>
      </c>
    </row>
    <row r="13" spans="1:4" s="4" customFormat="1" ht="24.75" customHeight="1" x14ac:dyDescent="0.2">
      <c r="A13" s="54" t="str">
        <f>'TECH. VYBAVENÍ - STÁJ SO-01'!A82:G82</f>
        <v>HRAZENÍ</v>
      </c>
      <c r="B13" s="106">
        <f>'TECH. VYBAVENÍ - STÁJ SO-01'!E112</f>
        <v>0</v>
      </c>
      <c r="C13" s="106">
        <f>'TECH. VYBAVENÍ - STÁJ SO-01'!F112</f>
        <v>0</v>
      </c>
      <c r="D13" s="106">
        <f>'TECH. VYBAVENÍ - STÁJ SO-01'!G112</f>
        <v>0</v>
      </c>
    </row>
    <row r="14" spans="1:4" s="4" customFormat="1" ht="24.75" customHeight="1" x14ac:dyDescent="0.2">
      <c r="A14" s="54" t="str">
        <f>'TECH. VYBAVENÍ - STÁJ SO-01'!A114:G114</f>
        <v>ŽLABOVÁ ZÁBRANA</v>
      </c>
      <c r="B14" s="106">
        <f>'TECH. VYBAVENÍ - STÁJ SO-01'!E125</f>
        <v>0</v>
      </c>
      <c r="C14" s="106">
        <f>'TECH. VYBAVENÍ - STÁJ SO-01'!F125</f>
        <v>0</v>
      </c>
      <c r="D14" s="106">
        <f>'TECH. VYBAVENÍ - STÁJ SO-01'!G125</f>
        <v>0</v>
      </c>
    </row>
    <row r="15" spans="1:4" s="4" customFormat="1" ht="24.75" customHeight="1" x14ac:dyDescent="0.2">
      <c r="A15" s="54" t="str">
        <f>'TECH. VYBAVENÍ - STÁJ SO-01'!A127:G127</f>
        <v>DRBADLA ROTAČNÍ</v>
      </c>
      <c r="B15" s="106">
        <f>'TECH. VYBAVENÍ - STÁJ SO-01'!E131</f>
        <v>0</v>
      </c>
      <c r="C15" s="106">
        <f>'TECH. VYBAVENÍ - STÁJ SO-01'!F131</f>
        <v>0</v>
      </c>
      <c r="D15" s="106">
        <f>'TECH. VYBAVENÍ - STÁJ SO-01'!G131</f>
        <v>0</v>
      </c>
    </row>
    <row r="16" spans="1:4" s="4" customFormat="1" ht="24.75" customHeight="1" x14ac:dyDescent="0.2">
      <c r="A16" s="54" t="str">
        <f>'TECH. VYBAVENÍ - STÁJ SO-01'!A133:G133</f>
        <v>MATRACE DO LEHACÍCH BOXŮ</v>
      </c>
      <c r="B16" s="106">
        <f>'TECH. VYBAVENÍ - STÁJ SO-01'!E141</f>
        <v>0</v>
      </c>
      <c r="C16" s="106">
        <f>'TECH. VYBAVENÍ - STÁJ SO-01'!F141</f>
        <v>0</v>
      </c>
      <c r="D16" s="106">
        <f>'TECH. VYBAVENÍ - STÁJ SO-01'!G141</f>
        <v>0</v>
      </c>
    </row>
    <row r="17" spans="1:4" s="4" customFormat="1" ht="24.75" customHeight="1" x14ac:dyDescent="0.2">
      <c r="A17" s="54" t="str">
        <f>'TECH. VYBAVENÍ - STÁJ SO-01'!A143:G143</f>
        <v>SVÍTIDLA</v>
      </c>
      <c r="B17" s="106">
        <f>'TECH. VYBAVENÍ - STÁJ SO-01'!E150</f>
        <v>0</v>
      </c>
      <c r="C17" s="106">
        <f>'TECH. VYBAVENÍ - STÁJ SO-01'!F150</f>
        <v>0</v>
      </c>
      <c r="D17" s="106">
        <f>'TECH. VYBAVENÍ - STÁJ SO-01'!G150</f>
        <v>0</v>
      </c>
    </row>
    <row r="18" spans="1:4" s="4" customFormat="1" ht="24.75" customHeight="1" x14ac:dyDescent="0.2">
      <c r="A18" s="54" t="str">
        <f>'TECH. VYBAVENÍ - STÁJ SO-01'!A152:G152</f>
        <v>ŘETĚZOVÁ LOPATA</v>
      </c>
      <c r="B18" s="106">
        <f>'TECH. VYBAVENÍ - STÁJ SO-01'!E178</f>
        <v>0</v>
      </c>
      <c r="C18" s="106">
        <f>'TECH. VYBAVENÍ - STÁJ SO-01'!F178</f>
        <v>0</v>
      </c>
      <c r="D18" s="106">
        <f>'TECH. VYBAVENÍ - STÁJ SO-01'!G178</f>
        <v>0</v>
      </c>
    </row>
    <row r="19" spans="1:4" s="4" customFormat="1" ht="24.75" customHeight="1" x14ac:dyDescent="0.2">
      <c r="A19" s="54" t="str">
        <f>'TECH. VYBAVENÍ - STÁJ SO-01'!A180:G180</f>
        <v>SILA</v>
      </c>
      <c r="B19" s="106">
        <f>'TECH. VYBAVENÍ - STÁJ SO-01'!E187</f>
        <v>0</v>
      </c>
      <c r="C19" s="106">
        <f>'TECH. VYBAVENÍ - STÁJ SO-01'!F187</f>
        <v>0</v>
      </c>
      <c r="D19" s="106">
        <f>'TECH. VYBAVENÍ - STÁJ SO-01'!G187</f>
        <v>0</v>
      </c>
    </row>
    <row r="20" spans="1:4" s="4" customFormat="1" ht="24.75" customHeight="1" x14ac:dyDescent="0.2">
      <c r="A20" s="54" t="str">
        <f>'TECH. VYBAVENÍ - STÁJ SO-01'!A189:G189</f>
        <v>DOPRAVNÍK KRMIVA</v>
      </c>
      <c r="B20" s="106">
        <f>'TECH. VYBAVENÍ - STÁJ SO-01'!E224</f>
        <v>0</v>
      </c>
      <c r="C20" s="106">
        <f>'TECH. VYBAVENÍ - STÁJ SO-01'!F224</f>
        <v>0</v>
      </c>
      <c r="D20" s="106">
        <f>'TECH. VYBAVENÍ - STÁJ SO-01'!G224</f>
        <v>0</v>
      </c>
    </row>
    <row r="21" spans="1:4" s="4" customFormat="1" ht="24.75" customHeight="1" x14ac:dyDescent="0.2">
      <c r="A21" s="54" t="str">
        <f>'TECH. VYBAVENÍ - STÁJ SO-01'!A226:G226</f>
        <v>VENTILÁTORY - STROJOVNA A ZÁZEMÍ ROBOTŮ</v>
      </c>
      <c r="B21" s="106">
        <f>'TECH. VYBAVENÍ - STÁJ SO-01'!E236</f>
        <v>0</v>
      </c>
      <c r="C21" s="106">
        <f>'TECH. VYBAVENÍ - STÁJ SO-01'!F236</f>
        <v>0</v>
      </c>
      <c r="D21" s="106">
        <f>'TECH. VYBAVENÍ - STÁJ SO-01'!G236</f>
        <v>0</v>
      </c>
    </row>
    <row r="22" spans="1:4" s="4" customFormat="1" ht="24.75" customHeight="1" x14ac:dyDescent="0.2">
      <c r="A22" s="108" t="s">
        <v>192</v>
      </c>
      <c r="B22" s="109">
        <f>SUM(B9:B21)</f>
        <v>0</v>
      </c>
      <c r="C22" s="109">
        <f>SUM(C9:C21)</f>
        <v>0</v>
      </c>
      <c r="D22" s="109">
        <f>SUM(D9:D21)</f>
        <v>0</v>
      </c>
    </row>
    <row r="23" spans="1:4" s="4" customFormat="1" ht="18" customHeight="1" x14ac:dyDescent="0.2">
      <c r="A23" s="110"/>
      <c r="B23" s="111"/>
      <c r="C23" s="111"/>
      <c r="D23" s="111"/>
    </row>
    <row r="24" spans="1:4" s="4" customFormat="1" ht="30" customHeight="1" x14ac:dyDescent="0.2">
      <c r="A24" s="104" t="str">
        <f>'STAVEB. PRVKY  VYB. STÁJE SO-01'!A7:G7</f>
        <v>STAVEBNÍ PRVKY VYBAVENÍ STÁJE SO-01</v>
      </c>
      <c r="B24" s="42"/>
      <c r="C24" s="5"/>
      <c r="D24" s="105"/>
    </row>
    <row r="25" spans="1:4" s="4" customFormat="1" ht="24.75" customHeight="1" x14ac:dyDescent="0.2">
      <c r="A25" s="54" t="str">
        <f>'STAVEB. PRVKY  VYB. STÁJE SO-01'!A11:G11</f>
        <v>KRYTY KLADEK S RÁMEM</v>
      </c>
      <c r="B25" s="106">
        <f>'STAVEB. PRVKY  VYB. STÁJE SO-01'!E15</f>
        <v>0</v>
      </c>
      <c r="C25" s="107" t="str">
        <f>'STAVEB. PRVKY  VYB. STÁJE SO-01'!F15</f>
        <v>NENÍ PŘEDMĚTEM</v>
      </c>
      <c r="D25" s="106">
        <f>'STAVEB. PRVKY  VYB. STÁJE SO-01'!G15</f>
        <v>0</v>
      </c>
    </row>
    <row r="26" spans="1:4" s="4" customFormat="1" ht="24.75" customHeight="1" x14ac:dyDescent="0.2">
      <c r="A26" s="54" t="str">
        <f>'STAVEB. PRVKY  VYB. STÁJE SO-01'!A17:G17</f>
        <v>KRYTY KANÁLKU PRO ŘETĚZ</v>
      </c>
      <c r="B26" s="106">
        <f>'STAVEB. PRVKY  VYB. STÁJE SO-01'!E21</f>
        <v>0</v>
      </c>
      <c r="C26" s="107">
        <f>'STAVEB. PRVKY  VYB. STÁJE SO-01'!F21</f>
        <v>0</v>
      </c>
      <c r="D26" s="106">
        <f>'STAVEB. PRVKY  VYB. STÁJE SO-01'!G21</f>
        <v>0</v>
      </c>
    </row>
    <row r="27" spans="1:4" s="4" customFormat="1" ht="24.75" customHeight="1" x14ac:dyDescent="0.2">
      <c r="A27" s="54" t="str">
        <f>'STAVEB. PRVKY  VYB. STÁJE SO-01'!A23:G23</f>
        <v>SVINOVACÍ PLACHTY ELEKTRICKÉ - NA SPODNÍ HŘÍDEL</v>
      </c>
      <c r="B27" s="106">
        <f>'STAVEB. PRVKY  VYB. STÁJE SO-01'!E43</f>
        <v>0</v>
      </c>
      <c r="C27" s="106">
        <f>'STAVEB. PRVKY  VYB. STÁJE SO-01'!F43</f>
        <v>0</v>
      </c>
      <c r="D27" s="106">
        <f>'STAVEB. PRVKY  VYB. STÁJE SO-01'!G43</f>
        <v>0</v>
      </c>
    </row>
    <row r="28" spans="1:4" s="4" customFormat="1" ht="24.75" customHeight="1" x14ac:dyDescent="0.2">
      <c r="A28" s="54" t="str">
        <f>'STAVEB. PRVKY  VYB. STÁJE SO-01'!A45:G45</f>
        <v>HŘEBENOVÁ ŠTĚRBINA</v>
      </c>
      <c r="B28" s="106">
        <f>'STAVEB. PRVKY  VYB. STÁJE SO-01'!E50</f>
        <v>0</v>
      </c>
      <c r="C28" s="106">
        <f>'STAVEB. PRVKY  VYB. STÁJE SO-01'!F50</f>
        <v>0</v>
      </c>
      <c r="D28" s="106">
        <f>'STAVEB. PRVKY  VYB. STÁJE SO-01'!G50</f>
        <v>0</v>
      </c>
    </row>
    <row r="29" spans="1:4" s="4" customFormat="1" ht="24.75" customHeight="1" x14ac:dyDescent="0.2">
      <c r="A29" s="54" t="str">
        <f>'STAVEB. PRVKY  VYB. STÁJE SO-01'!A52:G52</f>
        <v>ROLOVACÍ VRATA ELEKTRICKÁ</v>
      </c>
      <c r="B29" s="106">
        <f>'STAVEB. PRVKY  VYB. STÁJE SO-01'!E60</f>
        <v>0</v>
      </c>
      <c r="C29" s="106">
        <f>'STAVEB. PRVKY  VYB. STÁJE SO-01'!F60</f>
        <v>0</v>
      </c>
      <c r="D29" s="106">
        <f>'STAVEB. PRVKY  VYB. STÁJE SO-01'!G60</f>
        <v>0</v>
      </c>
    </row>
    <row r="30" spans="1:4" s="4" customFormat="1" ht="24.75" customHeight="1" x14ac:dyDescent="0.2">
      <c r="A30" s="108" t="s">
        <v>193</v>
      </c>
      <c r="B30" s="109">
        <f>SUM(B25:B29)</f>
        <v>0</v>
      </c>
      <c r="C30" s="109">
        <f>SUM(C27:C29)</f>
        <v>0</v>
      </c>
      <c r="D30" s="109">
        <f>SUM(D25:D29)</f>
        <v>0</v>
      </c>
    </row>
    <row r="31" spans="1:4" s="4" customFormat="1" ht="18" customHeight="1" x14ac:dyDescent="0.2">
      <c r="A31" s="110"/>
      <c r="B31" s="111"/>
      <c r="C31" s="111"/>
      <c r="D31" s="111"/>
    </row>
    <row r="32" spans="1:4" s="4" customFormat="1" ht="30" customHeight="1" x14ac:dyDescent="0.2">
      <c r="A32" s="104" t="s">
        <v>231</v>
      </c>
      <c r="B32" s="42"/>
      <c r="C32" s="5"/>
      <c r="D32" s="105"/>
    </row>
    <row r="33" spans="1:4" s="4" customFormat="1" ht="24.75" customHeight="1" x14ac:dyDescent="0.2">
      <c r="A33" s="54" t="s">
        <v>232</v>
      </c>
      <c r="B33" s="106">
        <f>'TECHNOLOGICKÉ VYBAVENÍ JÍMKY'!E26</f>
        <v>0</v>
      </c>
      <c r="C33" s="106">
        <f>'TECHNOLOGICKÉ VYBAVENÍ JÍMKY'!F26</f>
        <v>0</v>
      </c>
      <c r="D33" s="106">
        <f>'TECHNOLOGICKÉ VYBAVENÍ JÍMKY'!G26</f>
        <v>0</v>
      </c>
    </row>
    <row r="34" spans="1:4" s="4" customFormat="1" ht="24.75" customHeight="1" x14ac:dyDescent="0.2">
      <c r="A34" s="108" t="s">
        <v>233</v>
      </c>
      <c r="B34" s="109">
        <f>SUM(B33)</f>
        <v>0</v>
      </c>
      <c r="C34" s="109">
        <f>SUM(C33)</f>
        <v>0</v>
      </c>
      <c r="D34" s="109">
        <f>SUM(D33)</f>
        <v>0</v>
      </c>
    </row>
    <row r="35" spans="1:4" s="4" customFormat="1" ht="18" customHeight="1" x14ac:dyDescent="0.2">
      <c r="A35" s="110"/>
      <c r="B35" s="111"/>
      <c r="C35" s="111"/>
      <c r="D35" s="111"/>
    </row>
    <row r="36" spans="1:4" s="4" customFormat="1" ht="24.75" customHeight="1" x14ac:dyDescent="0.2">
      <c r="A36" s="108" t="s">
        <v>194</v>
      </c>
      <c r="B36" s="112">
        <f>B22+B30+B34</f>
        <v>0</v>
      </c>
      <c r="C36" s="112">
        <f>C22+C30+C34</f>
        <v>0</v>
      </c>
      <c r="D36" s="112">
        <f>D22+D30+D34</f>
        <v>0</v>
      </c>
    </row>
  </sheetData>
  <mergeCells count="3">
    <mergeCell ref="A1:D1"/>
    <mergeCell ref="A4:D4"/>
    <mergeCell ref="A5:D5"/>
  </mergeCells>
  <pageMargins left="0.41" right="0.19685039370078741" top="0.39370078740157483" bottom="0.43307086614173229" header="0.23622047244094491" footer="0.19685039370078741"/>
  <pageSetup paperSize="9" scale="86" fitToHeight="0" orientation="portrait" r:id="rId1"/>
  <headerFooter>
    <oddFooter>Stránka &amp;P z &amp;N</oddFooter>
  </headerFooter>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0"/>
  <sheetViews>
    <sheetView view="pageBreakPreview" zoomScaleNormal="100" zoomScaleSheetLayoutView="100" workbookViewId="0">
      <selection activeCell="P50" sqref="P50"/>
    </sheetView>
  </sheetViews>
  <sheetFormatPr baseColWidth="10" defaultColWidth="8.83203125" defaultRowHeight="25" customHeight="1" x14ac:dyDescent="0.2"/>
  <cols>
    <col min="1" max="1" width="56.83203125" style="1" customWidth="1"/>
    <col min="2" max="3" width="5.6640625" style="7" customWidth="1"/>
    <col min="4" max="4" width="13.6640625" style="7" customWidth="1"/>
    <col min="5" max="5" width="13.6640625" style="40" customWidth="1"/>
    <col min="6" max="6" width="13.6640625" style="1" customWidth="1"/>
    <col min="7" max="7" width="15.6640625" style="1" customWidth="1"/>
    <col min="8" max="9" width="4.6640625" style="25" customWidth="1"/>
    <col min="10" max="10" width="20" style="1" customWidth="1"/>
    <col min="11" max="256" width="9.1640625" style="1"/>
    <col min="257" max="257" width="14.6640625" style="1" customWidth="1"/>
    <col min="258" max="258" width="39.5" style="1" customWidth="1"/>
    <col min="259" max="259" width="6.33203125" style="1" customWidth="1"/>
    <col min="260" max="260" width="5.1640625" style="1" customWidth="1"/>
    <col min="261" max="262" width="16.6640625" style="1" customWidth="1"/>
    <col min="263" max="263" width="19" style="1" customWidth="1"/>
    <col min="264" max="512" width="9.1640625" style="1"/>
    <col min="513" max="513" width="14.6640625" style="1" customWidth="1"/>
    <col min="514" max="514" width="39.5" style="1" customWidth="1"/>
    <col min="515" max="515" width="6.33203125" style="1" customWidth="1"/>
    <col min="516" max="516" width="5.1640625" style="1" customWidth="1"/>
    <col min="517" max="518" width="16.6640625" style="1" customWidth="1"/>
    <col min="519" max="519" width="19" style="1" customWidth="1"/>
    <col min="520" max="768" width="9.1640625" style="1"/>
    <col min="769" max="769" width="14.6640625" style="1" customWidth="1"/>
    <col min="770" max="770" width="39.5" style="1" customWidth="1"/>
    <col min="771" max="771" width="6.33203125" style="1" customWidth="1"/>
    <col min="772" max="772" width="5.1640625" style="1" customWidth="1"/>
    <col min="773" max="774" width="16.6640625" style="1" customWidth="1"/>
    <col min="775" max="775" width="19" style="1" customWidth="1"/>
    <col min="776" max="1024" width="9.1640625" style="1"/>
    <col min="1025" max="1025" width="14.6640625" style="1" customWidth="1"/>
    <col min="1026" max="1026" width="39.5" style="1" customWidth="1"/>
    <col min="1027" max="1027" width="6.33203125" style="1" customWidth="1"/>
    <col min="1028" max="1028" width="5.1640625" style="1" customWidth="1"/>
    <col min="1029" max="1030" width="16.6640625" style="1" customWidth="1"/>
    <col min="1031" max="1031" width="19" style="1" customWidth="1"/>
    <col min="1032" max="1280" width="9.1640625" style="1"/>
    <col min="1281" max="1281" width="14.6640625" style="1" customWidth="1"/>
    <col min="1282" max="1282" width="39.5" style="1" customWidth="1"/>
    <col min="1283" max="1283" width="6.33203125" style="1" customWidth="1"/>
    <col min="1284" max="1284" width="5.1640625" style="1" customWidth="1"/>
    <col min="1285" max="1286" width="16.6640625" style="1" customWidth="1"/>
    <col min="1287" max="1287" width="19" style="1" customWidth="1"/>
    <col min="1288" max="1536" width="9.1640625" style="1"/>
    <col min="1537" max="1537" width="14.6640625" style="1" customWidth="1"/>
    <col min="1538" max="1538" width="39.5" style="1" customWidth="1"/>
    <col min="1539" max="1539" width="6.33203125" style="1" customWidth="1"/>
    <col min="1540" max="1540" width="5.1640625" style="1" customWidth="1"/>
    <col min="1541" max="1542" width="16.6640625" style="1" customWidth="1"/>
    <col min="1543" max="1543" width="19" style="1" customWidth="1"/>
    <col min="1544" max="1792" width="9.1640625" style="1"/>
    <col min="1793" max="1793" width="14.6640625" style="1" customWidth="1"/>
    <col min="1794" max="1794" width="39.5" style="1" customWidth="1"/>
    <col min="1795" max="1795" width="6.33203125" style="1" customWidth="1"/>
    <col min="1796" max="1796" width="5.1640625" style="1" customWidth="1"/>
    <col min="1797" max="1798" width="16.6640625" style="1" customWidth="1"/>
    <col min="1799" max="1799" width="19" style="1" customWidth="1"/>
    <col min="1800" max="2048" width="9.1640625" style="1"/>
    <col min="2049" max="2049" width="14.6640625" style="1" customWidth="1"/>
    <col min="2050" max="2050" width="39.5" style="1" customWidth="1"/>
    <col min="2051" max="2051" width="6.33203125" style="1" customWidth="1"/>
    <col min="2052" max="2052" width="5.1640625" style="1" customWidth="1"/>
    <col min="2053" max="2054" width="16.6640625" style="1" customWidth="1"/>
    <col min="2055" max="2055" width="19" style="1" customWidth="1"/>
    <col min="2056" max="2304" width="9.1640625" style="1"/>
    <col min="2305" max="2305" width="14.6640625" style="1" customWidth="1"/>
    <col min="2306" max="2306" width="39.5" style="1" customWidth="1"/>
    <col min="2307" max="2307" width="6.33203125" style="1" customWidth="1"/>
    <col min="2308" max="2308" width="5.1640625" style="1" customWidth="1"/>
    <col min="2309" max="2310" width="16.6640625" style="1" customWidth="1"/>
    <col min="2311" max="2311" width="19" style="1" customWidth="1"/>
    <col min="2312" max="2560" width="9.1640625" style="1"/>
    <col min="2561" max="2561" width="14.6640625" style="1" customWidth="1"/>
    <col min="2562" max="2562" width="39.5" style="1" customWidth="1"/>
    <col min="2563" max="2563" width="6.33203125" style="1" customWidth="1"/>
    <col min="2564" max="2564" width="5.1640625" style="1" customWidth="1"/>
    <col min="2565" max="2566" width="16.6640625" style="1" customWidth="1"/>
    <col min="2567" max="2567" width="19" style="1" customWidth="1"/>
    <col min="2568" max="2816" width="9.1640625" style="1"/>
    <col min="2817" max="2817" width="14.6640625" style="1" customWidth="1"/>
    <col min="2818" max="2818" width="39.5" style="1" customWidth="1"/>
    <col min="2819" max="2819" width="6.33203125" style="1" customWidth="1"/>
    <col min="2820" max="2820" width="5.1640625" style="1" customWidth="1"/>
    <col min="2821" max="2822" width="16.6640625" style="1" customWidth="1"/>
    <col min="2823" max="2823" width="19" style="1" customWidth="1"/>
    <col min="2824" max="3072" width="9.1640625" style="1"/>
    <col min="3073" max="3073" width="14.6640625" style="1" customWidth="1"/>
    <col min="3074" max="3074" width="39.5" style="1" customWidth="1"/>
    <col min="3075" max="3075" width="6.33203125" style="1" customWidth="1"/>
    <col min="3076" max="3076" width="5.1640625" style="1" customWidth="1"/>
    <col min="3077" max="3078" width="16.6640625" style="1" customWidth="1"/>
    <col min="3079" max="3079" width="19" style="1" customWidth="1"/>
    <col min="3080" max="3328" width="9.1640625" style="1"/>
    <col min="3329" max="3329" width="14.6640625" style="1" customWidth="1"/>
    <col min="3330" max="3330" width="39.5" style="1" customWidth="1"/>
    <col min="3331" max="3331" width="6.33203125" style="1" customWidth="1"/>
    <col min="3332" max="3332" width="5.1640625" style="1" customWidth="1"/>
    <col min="3333" max="3334" width="16.6640625" style="1" customWidth="1"/>
    <col min="3335" max="3335" width="19" style="1" customWidth="1"/>
    <col min="3336" max="3584" width="9.1640625" style="1"/>
    <col min="3585" max="3585" width="14.6640625" style="1" customWidth="1"/>
    <col min="3586" max="3586" width="39.5" style="1" customWidth="1"/>
    <col min="3587" max="3587" width="6.33203125" style="1" customWidth="1"/>
    <col min="3588" max="3588" width="5.1640625" style="1" customWidth="1"/>
    <col min="3589" max="3590" width="16.6640625" style="1" customWidth="1"/>
    <col min="3591" max="3591" width="19" style="1" customWidth="1"/>
    <col min="3592" max="3840" width="9.1640625" style="1"/>
    <col min="3841" max="3841" width="14.6640625" style="1" customWidth="1"/>
    <col min="3842" max="3842" width="39.5" style="1" customWidth="1"/>
    <col min="3843" max="3843" width="6.33203125" style="1" customWidth="1"/>
    <col min="3844" max="3844" width="5.1640625" style="1" customWidth="1"/>
    <col min="3845" max="3846" width="16.6640625" style="1" customWidth="1"/>
    <col min="3847" max="3847" width="19" style="1" customWidth="1"/>
    <col min="3848" max="4096" width="9.1640625" style="1"/>
    <col min="4097" max="4097" width="14.6640625" style="1" customWidth="1"/>
    <col min="4098" max="4098" width="39.5" style="1" customWidth="1"/>
    <col min="4099" max="4099" width="6.33203125" style="1" customWidth="1"/>
    <col min="4100" max="4100" width="5.1640625" style="1" customWidth="1"/>
    <col min="4101" max="4102" width="16.6640625" style="1" customWidth="1"/>
    <col min="4103" max="4103" width="19" style="1" customWidth="1"/>
    <col min="4104" max="4352" width="9.1640625" style="1"/>
    <col min="4353" max="4353" width="14.6640625" style="1" customWidth="1"/>
    <col min="4354" max="4354" width="39.5" style="1" customWidth="1"/>
    <col min="4355" max="4355" width="6.33203125" style="1" customWidth="1"/>
    <col min="4356" max="4356" width="5.1640625" style="1" customWidth="1"/>
    <col min="4357" max="4358" width="16.6640625" style="1" customWidth="1"/>
    <col min="4359" max="4359" width="19" style="1" customWidth="1"/>
    <col min="4360" max="4608" width="9.1640625" style="1"/>
    <col min="4609" max="4609" width="14.6640625" style="1" customWidth="1"/>
    <col min="4610" max="4610" width="39.5" style="1" customWidth="1"/>
    <col min="4611" max="4611" width="6.33203125" style="1" customWidth="1"/>
    <col min="4612" max="4612" width="5.1640625" style="1" customWidth="1"/>
    <col min="4613" max="4614" width="16.6640625" style="1" customWidth="1"/>
    <col min="4615" max="4615" width="19" style="1" customWidth="1"/>
    <col min="4616" max="4864" width="9.1640625" style="1"/>
    <col min="4865" max="4865" width="14.6640625" style="1" customWidth="1"/>
    <col min="4866" max="4866" width="39.5" style="1" customWidth="1"/>
    <col min="4867" max="4867" width="6.33203125" style="1" customWidth="1"/>
    <col min="4868" max="4868" width="5.1640625" style="1" customWidth="1"/>
    <col min="4869" max="4870" width="16.6640625" style="1" customWidth="1"/>
    <col min="4871" max="4871" width="19" style="1" customWidth="1"/>
    <col min="4872" max="5120" width="9.1640625" style="1"/>
    <col min="5121" max="5121" width="14.6640625" style="1" customWidth="1"/>
    <col min="5122" max="5122" width="39.5" style="1" customWidth="1"/>
    <col min="5123" max="5123" width="6.33203125" style="1" customWidth="1"/>
    <col min="5124" max="5124" width="5.1640625" style="1" customWidth="1"/>
    <col min="5125" max="5126" width="16.6640625" style="1" customWidth="1"/>
    <col min="5127" max="5127" width="19" style="1" customWidth="1"/>
    <col min="5128" max="5376" width="9.1640625" style="1"/>
    <col min="5377" max="5377" width="14.6640625" style="1" customWidth="1"/>
    <col min="5378" max="5378" width="39.5" style="1" customWidth="1"/>
    <col min="5379" max="5379" width="6.33203125" style="1" customWidth="1"/>
    <col min="5380" max="5380" width="5.1640625" style="1" customWidth="1"/>
    <col min="5381" max="5382" width="16.6640625" style="1" customWidth="1"/>
    <col min="5383" max="5383" width="19" style="1" customWidth="1"/>
    <col min="5384" max="5632" width="9.1640625" style="1"/>
    <col min="5633" max="5633" width="14.6640625" style="1" customWidth="1"/>
    <col min="5634" max="5634" width="39.5" style="1" customWidth="1"/>
    <col min="5635" max="5635" width="6.33203125" style="1" customWidth="1"/>
    <col min="5636" max="5636" width="5.1640625" style="1" customWidth="1"/>
    <col min="5637" max="5638" width="16.6640625" style="1" customWidth="1"/>
    <col min="5639" max="5639" width="19" style="1" customWidth="1"/>
    <col min="5640" max="5888" width="9.1640625" style="1"/>
    <col min="5889" max="5889" width="14.6640625" style="1" customWidth="1"/>
    <col min="5890" max="5890" width="39.5" style="1" customWidth="1"/>
    <col min="5891" max="5891" width="6.33203125" style="1" customWidth="1"/>
    <col min="5892" max="5892" width="5.1640625" style="1" customWidth="1"/>
    <col min="5893" max="5894" width="16.6640625" style="1" customWidth="1"/>
    <col min="5895" max="5895" width="19" style="1" customWidth="1"/>
    <col min="5896" max="6144" width="9.1640625" style="1"/>
    <col min="6145" max="6145" width="14.6640625" style="1" customWidth="1"/>
    <col min="6146" max="6146" width="39.5" style="1" customWidth="1"/>
    <col min="6147" max="6147" width="6.33203125" style="1" customWidth="1"/>
    <col min="6148" max="6148" width="5.1640625" style="1" customWidth="1"/>
    <col min="6149" max="6150" width="16.6640625" style="1" customWidth="1"/>
    <col min="6151" max="6151" width="19" style="1" customWidth="1"/>
    <col min="6152" max="6400" width="9.1640625" style="1"/>
    <col min="6401" max="6401" width="14.6640625" style="1" customWidth="1"/>
    <col min="6402" max="6402" width="39.5" style="1" customWidth="1"/>
    <col min="6403" max="6403" width="6.33203125" style="1" customWidth="1"/>
    <col min="6404" max="6404" width="5.1640625" style="1" customWidth="1"/>
    <col min="6405" max="6406" width="16.6640625" style="1" customWidth="1"/>
    <col min="6407" max="6407" width="19" style="1" customWidth="1"/>
    <col min="6408" max="6656" width="9.1640625" style="1"/>
    <col min="6657" max="6657" width="14.6640625" style="1" customWidth="1"/>
    <col min="6658" max="6658" width="39.5" style="1" customWidth="1"/>
    <col min="6659" max="6659" width="6.33203125" style="1" customWidth="1"/>
    <col min="6660" max="6660" width="5.1640625" style="1" customWidth="1"/>
    <col min="6661" max="6662" width="16.6640625" style="1" customWidth="1"/>
    <col min="6663" max="6663" width="19" style="1" customWidth="1"/>
    <col min="6664" max="6912" width="9.1640625" style="1"/>
    <col min="6913" max="6913" width="14.6640625" style="1" customWidth="1"/>
    <col min="6914" max="6914" width="39.5" style="1" customWidth="1"/>
    <col min="6915" max="6915" width="6.33203125" style="1" customWidth="1"/>
    <col min="6916" max="6916" width="5.1640625" style="1" customWidth="1"/>
    <col min="6917" max="6918" width="16.6640625" style="1" customWidth="1"/>
    <col min="6919" max="6919" width="19" style="1" customWidth="1"/>
    <col min="6920" max="7168" width="9.1640625" style="1"/>
    <col min="7169" max="7169" width="14.6640625" style="1" customWidth="1"/>
    <col min="7170" max="7170" width="39.5" style="1" customWidth="1"/>
    <col min="7171" max="7171" width="6.33203125" style="1" customWidth="1"/>
    <col min="7172" max="7172" width="5.1640625" style="1" customWidth="1"/>
    <col min="7173" max="7174" width="16.6640625" style="1" customWidth="1"/>
    <col min="7175" max="7175" width="19" style="1" customWidth="1"/>
    <col min="7176" max="7424" width="9.1640625" style="1"/>
    <col min="7425" max="7425" width="14.6640625" style="1" customWidth="1"/>
    <col min="7426" max="7426" width="39.5" style="1" customWidth="1"/>
    <col min="7427" max="7427" width="6.33203125" style="1" customWidth="1"/>
    <col min="7428" max="7428" width="5.1640625" style="1" customWidth="1"/>
    <col min="7429" max="7430" width="16.6640625" style="1" customWidth="1"/>
    <col min="7431" max="7431" width="19" style="1" customWidth="1"/>
    <col min="7432" max="7680" width="9.1640625" style="1"/>
    <col min="7681" max="7681" width="14.6640625" style="1" customWidth="1"/>
    <col min="7682" max="7682" width="39.5" style="1" customWidth="1"/>
    <col min="7683" max="7683" width="6.33203125" style="1" customWidth="1"/>
    <col min="7684" max="7684" width="5.1640625" style="1" customWidth="1"/>
    <col min="7685" max="7686" width="16.6640625" style="1" customWidth="1"/>
    <col min="7687" max="7687" width="19" style="1" customWidth="1"/>
    <col min="7688" max="7936" width="9.1640625" style="1"/>
    <col min="7937" max="7937" width="14.6640625" style="1" customWidth="1"/>
    <col min="7938" max="7938" width="39.5" style="1" customWidth="1"/>
    <col min="7939" max="7939" width="6.33203125" style="1" customWidth="1"/>
    <col min="7940" max="7940" width="5.1640625" style="1" customWidth="1"/>
    <col min="7941" max="7942" width="16.6640625" style="1" customWidth="1"/>
    <col min="7943" max="7943" width="19" style="1" customWidth="1"/>
    <col min="7944" max="8192" width="9.1640625" style="1"/>
    <col min="8193" max="8193" width="14.6640625" style="1" customWidth="1"/>
    <col min="8194" max="8194" width="39.5" style="1" customWidth="1"/>
    <col min="8195" max="8195" width="6.33203125" style="1" customWidth="1"/>
    <col min="8196" max="8196" width="5.1640625" style="1" customWidth="1"/>
    <col min="8197" max="8198" width="16.6640625" style="1" customWidth="1"/>
    <col min="8199" max="8199" width="19" style="1" customWidth="1"/>
    <col min="8200" max="8448" width="9.1640625" style="1"/>
    <col min="8449" max="8449" width="14.6640625" style="1" customWidth="1"/>
    <col min="8450" max="8450" width="39.5" style="1" customWidth="1"/>
    <col min="8451" max="8451" width="6.33203125" style="1" customWidth="1"/>
    <col min="8452" max="8452" width="5.1640625" style="1" customWidth="1"/>
    <col min="8453" max="8454" width="16.6640625" style="1" customWidth="1"/>
    <col min="8455" max="8455" width="19" style="1" customWidth="1"/>
    <col min="8456" max="8704" width="9.1640625" style="1"/>
    <col min="8705" max="8705" width="14.6640625" style="1" customWidth="1"/>
    <col min="8706" max="8706" width="39.5" style="1" customWidth="1"/>
    <col min="8707" max="8707" width="6.33203125" style="1" customWidth="1"/>
    <col min="8708" max="8708" width="5.1640625" style="1" customWidth="1"/>
    <col min="8709" max="8710" width="16.6640625" style="1" customWidth="1"/>
    <col min="8711" max="8711" width="19" style="1" customWidth="1"/>
    <col min="8712" max="8960" width="9.1640625" style="1"/>
    <col min="8961" max="8961" width="14.6640625" style="1" customWidth="1"/>
    <col min="8962" max="8962" width="39.5" style="1" customWidth="1"/>
    <col min="8963" max="8963" width="6.33203125" style="1" customWidth="1"/>
    <col min="8964" max="8964" width="5.1640625" style="1" customWidth="1"/>
    <col min="8965" max="8966" width="16.6640625" style="1" customWidth="1"/>
    <col min="8967" max="8967" width="19" style="1" customWidth="1"/>
    <col min="8968" max="9216" width="9.1640625" style="1"/>
    <col min="9217" max="9217" width="14.6640625" style="1" customWidth="1"/>
    <col min="9218" max="9218" width="39.5" style="1" customWidth="1"/>
    <col min="9219" max="9219" width="6.33203125" style="1" customWidth="1"/>
    <col min="9220" max="9220" width="5.1640625" style="1" customWidth="1"/>
    <col min="9221" max="9222" width="16.6640625" style="1" customWidth="1"/>
    <col min="9223" max="9223" width="19" style="1" customWidth="1"/>
    <col min="9224" max="9472" width="9.1640625" style="1"/>
    <col min="9473" max="9473" width="14.6640625" style="1" customWidth="1"/>
    <col min="9474" max="9474" width="39.5" style="1" customWidth="1"/>
    <col min="9475" max="9475" width="6.33203125" style="1" customWidth="1"/>
    <col min="9476" max="9476" width="5.1640625" style="1" customWidth="1"/>
    <col min="9477" max="9478" width="16.6640625" style="1" customWidth="1"/>
    <col min="9479" max="9479" width="19" style="1" customWidth="1"/>
    <col min="9480" max="9728" width="9.1640625" style="1"/>
    <col min="9729" max="9729" width="14.6640625" style="1" customWidth="1"/>
    <col min="9730" max="9730" width="39.5" style="1" customWidth="1"/>
    <col min="9731" max="9731" width="6.33203125" style="1" customWidth="1"/>
    <col min="9732" max="9732" width="5.1640625" style="1" customWidth="1"/>
    <col min="9733" max="9734" width="16.6640625" style="1" customWidth="1"/>
    <col min="9735" max="9735" width="19" style="1" customWidth="1"/>
    <col min="9736" max="9984" width="9.1640625" style="1"/>
    <col min="9985" max="9985" width="14.6640625" style="1" customWidth="1"/>
    <col min="9986" max="9986" width="39.5" style="1" customWidth="1"/>
    <col min="9987" max="9987" width="6.33203125" style="1" customWidth="1"/>
    <col min="9988" max="9988" width="5.1640625" style="1" customWidth="1"/>
    <col min="9989" max="9990" width="16.6640625" style="1" customWidth="1"/>
    <col min="9991" max="9991" width="19" style="1" customWidth="1"/>
    <col min="9992" max="10240" width="9.1640625" style="1"/>
    <col min="10241" max="10241" width="14.6640625" style="1" customWidth="1"/>
    <col min="10242" max="10242" width="39.5" style="1" customWidth="1"/>
    <col min="10243" max="10243" width="6.33203125" style="1" customWidth="1"/>
    <col min="10244" max="10244" width="5.1640625" style="1" customWidth="1"/>
    <col min="10245" max="10246" width="16.6640625" style="1" customWidth="1"/>
    <col min="10247" max="10247" width="19" style="1" customWidth="1"/>
    <col min="10248" max="10496" width="9.1640625" style="1"/>
    <col min="10497" max="10497" width="14.6640625" style="1" customWidth="1"/>
    <col min="10498" max="10498" width="39.5" style="1" customWidth="1"/>
    <col min="10499" max="10499" width="6.33203125" style="1" customWidth="1"/>
    <col min="10500" max="10500" width="5.1640625" style="1" customWidth="1"/>
    <col min="10501" max="10502" width="16.6640625" style="1" customWidth="1"/>
    <col min="10503" max="10503" width="19" style="1" customWidth="1"/>
    <col min="10504" max="10752" width="9.1640625" style="1"/>
    <col min="10753" max="10753" width="14.6640625" style="1" customWidth="1"/>
    <col min="10754" max="10754" width="39.5" style="1" customWidth="1"/>
    <col min="10755" max="10755" width="6.33203125" style="1" customWidth="1"/>
    <col min="10756" max="10756" width="5.1640625" style="1" customWidth="1"/>
    <col min="10757" max="10758" width="16.6640625" style="1" customWidth="1"/>
    <col min="10759" max="10759" width="19" style="1" customWidth="1"/>
    <col min="10760" max="11008" width="9.1640625" style="1"/>
    <col min="11009" max="11009" width="14.6640625" style="1" customWidth="1"/>
    <col min="11010" max="11010" width="39.5" style="1" customWidth="1"/>
    <col min="11011" max="11011" width="6.33203125" style="1" customWidth="1"/>
    <col min="11012" max="11012" width="5.1640625" style="1" customWidth="1"/>
    <col min="11013" max="11014" width="16.6640625" style="1" customWidth="1"/>
    <col min="11015" max="11015" width="19" style="1" customWidth="1"/>
    <col min="11016" max="11264" width="9.1640625" style="1"/>
    <col min="11265" max="11265" width="14.6640625" style="1" customWidth="1"/>
    <col min="11266" max="11266" width="39.5" style="1" customWidth="1"/>
    <col min="11267" max="11267" width="6.33203125" style="1" customWidth="1"/>
    <col min="11268" max="11268" width="5.1640625" style="1" customWidth="1"/>
    <col min="11269" max="11270" width="16.6640625" style="1" customWidth="1"/>
    <col min="11271" max="11271" width="19" style="1" customWidth="1"/>
    <col min="11272" max="11520" width="9.1640625" style="1"/>
    <col min="11521" max="11521" width="14.6640625" style="1" customWidth="1"/>
    <col min="11522" max="11522" width="39.5" style="1" customWidth="1"/>
    <col min="11523" max="11523" width="6.33203125" style="1" customWidth="1"/>
    <col min="11524" max="11524" width="5.1640625" style="1" customWidth="1"/>
    <col min="11525" max="11526" width="16.6640625" style="1" customWidth="1"/>
    <col min="11527" max="11527" width="19" style="1" customWidth="1"/>
    <col min="11528" max="11776" width="9.1640625" style="1"/>
    <col min="11777" max="11777" width="14.6640625" style="1" customWidth="1"/>
    <col min="11778" max="11778" width="39.5" style="1" customWidth="1"/>
    <col min="11779" max="11779" width="6.33203125" style="1" customWidth="1"/>
    <col min="11780" max="11780" width="5.1640625" style="1" customWidth="1"/>
    <col min="11781" max="11782" width="16.6640625" style="1" customWidth="1"/>
    <col min="11783" max="11783" width="19" style="1" customWidth="1"/>
    <col min="11784" max="12032" width="9.1640625" style="1"/>
    <col min="12033" max="12033" width="14.6640625" style="1" customWidth="1"/>
    <col min="12034" max="12034" width="39.5" style="1" customWidth="1"/>
    <col min="12035" max="12035" width="6.33203125" style="1" customWidth="1"/>
    <col min="12036" max="12036" width="5.1640625" style="1" customWidth="1"/>
    <col min="12037" max="12038" width="16.6640625" style="1" customWidth="1"/>
    <col min="12039" max="12039" width="19" style="1" customWidth="1"/>
    <col min="12040" max="12288" width="9.1640625" style="1"/>
    <col min="12289" max="12289" width="14.6640625" style="1" customWidth="1"/>
    <col min="12290" max="12290" width="39.5" style="1" customWidth="1"/>
    <col min="12291" max="12291" width="6.33203125" style="1" customWidth="1"/>
    <col min="12292" max="12292" width="5.1640625" style="1" customWidth="1"/>
    <col min="12293" max="12294" width="16.6640625" style="1" customWidth="1"/>
    <col min="12295" max="12295" width="19" style="1" customWidth="1"/>
    <col min="12296" max="12544" width="9.1640625" style="1"/>
    <col min="12545" max="12545" width="14.6640625" style="1" customWidth="1"/>
    <col min="12546" max="12546" width="39.5" style="1" customWidth="1"/>
    <col min="12547" max="12547" width="6.33203125" style="1" customWidth="1"/>
    <col min="12548" max="12548" width="5.1640625" style="1" customWidth="1"/>
    <col min="12549" max="12550" width="16.6640625" style="1" customWidth="1"/>
    <col min="12551" max="12551" width="19" style="1" customWidth="1"/>
    <col min="12552" max="12800" width="9.1640625" style="1"/>
    <col min="12801" max="12801" width="14.6640625" style="1" customWidth="1"/>
    <col min="12802" max="12802" width="39.5" style="1" customWidth="1"/>
    <col min="12803" max="12803" width="6.33203125" style="1" customWidth="1"/>
    <col min="12804" max="12804" width="5.1640625" style="1" customWidth="1"/>
    <col min="12805" max="12806" width="16.6640625" style="1" customWidth="1"/>
    <col min="12807" max="12807" width="19" style="1" customWidth="1"/>
    <col min="12808" max="13056" width="9.1640625" style="1"/>
    <col min="13057" max="13057" width="14.6640625" style="1" customWidth="1"/>
    <col min="13058" max="13058" width="39.5" style="1" customWidth="1"/>
    <col min="13059" max="13059" width="6.33203125" style="1" customWidth="1"/>
    <col min="13060" max="13060" width="5.1640625" style="1" customWidth="1"/>
    <col min="13061" max="13062" width="16.6640625" style="1" customWidth="1"/>
    <col min="13063" max="13063" width="19" style="1" customWidth="1"/>
    <col min="13064" max="13312" width="9.1640625" style="1"/>
    <col min="13313" max="13313" width="14.6640625" style="1" customWidth="1"/>
    <col min="13314" max="13314" width="39.5" style="1" customWidth="1"/>
    <col min="13315" max="13315" width="6.33203125" style="1" customWidth="1"/>
    <col min="13316" max="13316" width="5.1640625" style="1" customWidth="1"/>
    <col min="13317" max="13318" width="16.6640625" style="1" customWidth="1"/>
    <col min="13319" max="13319" width="19" style="1" customWidth="1"/>
    <col min="13320" max="13568" width="9.1640625" style="1"/>
    <col min="13569" max="13569" width="14.6640625" style="1" customWidth="1"/>
    <col min="13570" max="13570" width="39.5" style="1" customWidth="1"/>
    <col min="13571" max="13571" width="6.33203125" style="1" customWidth="1"/>
    <col min="13572" max="13572" width="5.1640625" style="1" customWidth="1"/>
    <col min="13573" max="13574" width="16.6640625" style="1" customWidth="1"/>
    <col min="13575" max="13575" width="19" style="1" customWidth="1"/>
    <col min="13576" max="13824" width="9.1640625" style="1"/>
    <col min="13825" max="13825" width="14.6640625" style="1" customWidth="1"/>
    <col min="13826" max="13826" width="39.5" style="1" customWidth="1"/>
    <col min="13827" max="13827" width="6.33203125" style="1" customWidth="1"/>
    <col min="13828" max="13828" width="5.1640625" style="1" customWidth="1"/>
    <col min="13829" max="13830" width="16.6640625" style="1" customWidth="1"/>
    <col min="13831" max="13831" width="19" style="1" customWidth="1"/>
    <col min="13832" max="14080" width="9.1640625" style="1"/>
    <col min="14081" max="14081" width="14.6640625" style="1" customWidth="1"/>
    <col min="14082" max="14082" width="39.5" style="1" customWidth="1"/>
    <col min="14083" max="14083" width="6.33203125" style="1" customWidth="1"/>
    <col min="14084" max="14084" width="5.1640625" style="1" customWidth="1"/>
    <col min="14085" max="14086" width="16.6640625" style="1" customWidth="1"/>
    <col min="14087" max="14087" width="19" style="1" customWidth="1"/>
    <col min="14088" max="14336" width="9.1640625" style="1"/>
    <col min="14337" max="14337" width="14.6640625" style="1" customWidth="1"/>
    <col min="14338" max="14338" width="39.5" style="1" customWidth="1"/>
    <col min="14339" max="14339" width="6.33203125" style="1" customWidth="1"/>
    <col min="14340" max="14340" width="5.1640625" style="1" customWidth="1"/>
    <col min="14341" max="14342" width="16.6640625" style="1" customWidth="1"/>
    <col min="14343" max="14343" width="19" style="1" customWidth="1"/>
    <col min="14344" max="14592" width="9.1640625" style="1"/>
    <col min="14593" max="14593" width="14.6640625" style="1" customWidth="1"/>
    <col min="14594" max="14594" width="39.5" style="1" customWidth="1"/>
    <col min="14595" max="14595" width="6.33203125" style="1" customWidth="1"/>
    <col min="14596" max="14596" width="5.1640625" style="1" customWidth="1"/>
    <col min="14597" max="14598" width="16.6640625" style="1" customWidth="1"/>
    <col min="14599" max="14599" width="19" style="1" customWidth="1"/>
    <col min="14600" max="14848" width="9.1640625" style="1"/>
    <col min="14849" max="14849" width="14.6640625" style="1" customWidth="1"/>
    <col min="14850" max="14850" width="39.5" style="1" customWidth="1"/>
    <col min="14851" max="14851" width="6.33203125" style="1" customWidth="1"/>
    <col min="14852" max="14852" width="5.1640625" style="1" customWidth="1"/>
    <col min="14853" max="14854" width="16.6640625" style="1" customWidth="1"/>
    <col min="14855" max="14855" width="19" style="1" customWidth="1"/>
    <col min="14856" max="15104" width="9.1640625" style="1"/>
    <col min="15105" max="15105" width="14.6640625" style="1" customWidth="1"/>
    <col min="15106" max="15106" width="39.5" style="1" customWidth="1"/>
    <col min="15107" max="15107" width="6.33203125" style="1" customWidth="1"/>
    <col min="15108" max="15108" width="5.1640625" style="1" customWidth="1"/>
    <col min="15109" max="15110" width="16.6640625" style="1" customWidth="1"/>
    <col min="15111" max="15111" width="19" style="1" customWidth="1"/>
    <col min="15112" max="15360" width="9.1640625" style="1"/>
    <col min="15361" max="15361" width="14.6640625" style="1" customWidth="1"/>
    <col min="15362" max="15362" width="39.5" style="1" customWidth="1"/>
    <col min="15363" max="15363" width="6.33203125" style="1" customWidth="1"/>
    <col min="15364" max="15364" width="5.1640625" style="1" customWidth="1"/>
    <col min="15365" max="15366" width="16.6640625" style="1" customWidth="1"/>
    <col min="15367" max="15367" width="19" style="1" customWidth="1"/>
    <col min="15368" max="15616" width="9.1640625" style="1"/>
    <col min="15617" max="15617" width="14.6640625" style="1" customWidth="1"/>
    <col min="15618" max="15618" width="39.5" style="1" customWidth="1"/>
    <col min="15619" max="15619" width="6.33203125" style="1" customWidth="1"/>
    <col min="15620" max="15620" width="5.1640625" style="1" customWidth="1"/>
    <col min="15621" max="15622" width="16.6640625" style="1" customWidth="1"/>
    <col min="15623" max="15623" width="19" style="1" customWidth="1"/>
    <col min="15624" max="15872" width="9.1640625" style="1"/>
    <col min="15873" max="15873" width="14.6640625" style="1" customWidth="1"/>
    <col min="15874" max="15874" width="39.5" style="1" customWidth="1"/>
    <col min="15875" max="15875" width="6.33203125" style="1" customWidth="1"/>
    <col min="15876" max="15876" width="5.1640625" style="1" customWidth="1"/>
    <col min="15877" max="15878" width="16.6640625" style="1" customWidth="1"/>
    <col min="15879" max="15879" width="19" style="1" customWidth="1"/>
    <col min="15880" max="16128" width="9.1640625" style="1"/>
    <col min="16129" max="16129" width="14.6640625" style="1" customWidth="1"/>
    <col min="16130" max="16130" width="39.5" style="1" customWidth="1"/>
    <col min="16131" max="16131" width="6.33203125" style="1" customWidth="1"/>
    <col min="16132" max="16132" width="5.1640625" style="1" customWidth="1"/>
    <col min="16133" max="16134" width="16.6640625" style="1" customWidth="1"/>
    <col min="16135" max="16135" width="19" style="1" customWidth="1"/>
    <col min="16136" max="16384" width="9.1640625" style="1"/>
  </cols>
  <sheetData>
    <row r="1" spans="1:9" ht="28.25" customHeight="1" x14ac:dyDescent="0.2">
      <c r="A1" s="132" t="s">
        <v>188</v>
      </c>
      <c r="B1" s="133"/>
      <c r="C1" s="133"/>
      <c r="D1" s="133"/>
      <c r="E1" s="133"/>
      <c r="F1" s="133"/>
      <c r="G1" s="134"/>
      <c r="H1" s="29"/>
      <c r="I1" s="29"/>
    </row>
    <row r="2" spans="1:9" s="61" customFormat="1" ht="22.25" customHeight="1" x14ac:dyDescent="0.2">
      <c r="A2" s="62" t="s">
        <v>8</v>
      </c>
      <c r="B2" s="58"/>
      <c r="C2" s="58"/>
      <c r="D2" s="58"/>
      <c r="E2" s="58"/>
      <c r="F2" s="58"/>
      <c r="G2" s="59"/>
      <c r="H2" s="60"/>
      <c r="I2" s="60"/>
    </row>
    <row r="3" spans="1:9" ht="22.25" customHeight="1" x14ac:dyDescent="0.2">
      <c r="A3" s="124"/>
      <c r="B3" s="2"/>
      <c r="G3" s="3"/>
    </row>
    <row r="4" spans="1:9" ht="22.25" customHeight="1" x14ac:dyDescent="0.2">
      <c r="A4" s="62" t="s">
        <v>0</v>
      </c>
      <c r="B4" s="2"/>
      <c r="E4" s="41"/>
      <c r="G4" s="3"/>
    </row>
    <row r="5" spans="1:9" ht="22.25" customHeight="1" x14ac:dyDescent="0.2">
      <c r="A5" s="63" t="s">
        <v>108</v>
      </c>
      <c r="B5" s="2"/>
      <c r="G5" s="64"/>
    </row>
    <row r="6" spans="1:9" ht="30" customHeight="1" x14ac:dyDescent="0.2">
      <c r="A6" s="159" t="s">
        <v>106</v>
      </c>
      <c r="B6" s="160"/>
      <c r="C6" s="160"/>
      <c r="D6" s="160"/>
      <c r="E6" s="160"/>
      <c r="F6" s="160"/>
      <c r="G6" s="161"/>
    </row>
    <row r="7" spans="1:9" s="4" customFormat="1" ht="33" customHeight="1" x14ac:dyDescent="0.2">
      <c r="A7" s="162" t="s">
        <v>107</v>
      </c>
      <c r="B7" s="163"/>
      <c r="C7" s="163"/>
      <c r="D7" s="163"/>
      <c r="E7" s="163"/>
      <c r="F7" s="163"/>
      <c r="G7" s="164"/>
      <c r="H7" s="26"/>
      <c r="I7" s="26"/>
    </row>
    <row r="8" spans="1:9" s="4" customFormat="1" ht="16.25" customHeight="1" x14ac:dyDescent="0.2">
      <c r="A8" s="5"/>
      <c r="B8" s="5"/>
      <c r="C8" s="5"/>
      <c r="D8" s="5"/>
      <c r="E8" s="42"/>
      <c r="F8" s="5"/>
      <c r="G8" s="5"/>
      <c r="H8" s="26"/>
      <c r="I8" s="26"/>
    </row>
    <row r="9" spans="1:9" ht="51" customHeight="1" x14ac:dyDescent="0.2">
      <c r="A9" s="54" t="s">
        <v>17</v>
      </c>
      <c r="B9" s="6" t="s">
        <v>18</v>
      </c>
      <c r="C9" s="6" t="s">
        <v>3</v>
      </c>
      <c r="D9" s="43" t="s">
        <v>186</v>
      </c>
      <c r="E9" s="43" t="s">
        <v>4</v>
      </c>
      <c r="F9" s="6" t="s">
        <v>5</v>
      </c>
      <c r="G9" s="6" t="s">
        <v>6</v>
      </c>
    </row>
    <row r="10" spans="1:9" s="4" customFormat="1" ht="16.25" customHeight="1" x14ac:dyDescent="0.2">
      <c r="A10" s="5"/>
      <c r="B10" s="5"/>
      <c r="C10" s="5"/>
      <c r="D10" s="5"/>
      <c r="E10" s="42"/>
      <c r="F10" s="5"/>
      <c r="G10" s="5"/>
      <c r="H10" s="26"/>
      <c r="I10" s="26"/>
    </row>
    <row r="11" spans="1:9" ht="24" customHeight="1" x14ac:dyDescent="0.2">
      <c r="A11" s="154" t="s">
        <v>190</v>
      </c>
      <c r="B11" s="154"/>
      <c r="C11" s="154"/>
      <c r="D11" s="154"/>
      <c r="E11" s="154"/>
      <c r="F11" s="154"/>
      <c r="G11" s="154"/>
    </row>
    <row r="12" spans="1:9" ht="24" customHeight="1" x14ac:dyDescent="0.2">
      <c r="A12" s="146" t="s">
        <v>9</v>
      </c>
      <c r="B12" s="147"/>
      <c r="C12" s="147"/>
      <c r="D12" s="147"/>
      <c r="E12" s="147"/>
      <c r="F12" s="147"/>
      <c r="G12" s="148"/>
    </row>
    <row r="13" spans="1:9" s="23" customFormat="1" ht="24" customHeight="1" x14ac:dyDescent="0.2">
      <c r="A13" s="53" t="s">
        <v>52</v>
      </c>
      <c r="B13" s="76"/>
      <c r="C13" s="71"/>
      <c r="D13" s="71"/>
      <c r="E13" s="96"/>
      <c r="F13" s="149"/>
      <c r="G13" s="149"/>
      <c r="H13" s="27"/>
      <c r="I13" s="27"/>
    </row>
    <row r="14" spans="1:9" s="23" customFormat="1" ht="39.75" customHeight="1" x14ac:dyDescent="0.2">
      <c r="A14" s="77" t="s">
        <v>84</v>
      </c>
      <c r="B14" s="19">
        <v>60</v>
      </c>
      <c r="C14" s="18" t="s">
        <v>1</v>
      </c>
      <c r="D14" s="97"/>
      <c r="E14" s="100">
        <f>B14*D14</f>
        <v>0</v>
      </c>
      <c r="F14" s="150"/>
      <c r="G14" s="150"/>
      <c r="H14" s="27"/>
      <c r="I14" s="27"/>
    </row>
    <row r="15" spans="1:9" s="23" customFormat="1" ht="39.75" customHeight="1" x14ac:dyDescent="0.2">
      <c r="A15" s="52" t="s">
        <v>73</v>
      </c>
      <c r="B15" s="19">
        <v>4</v>
      </c>
      <c r="C15" s="18" t="s">
        <v>1</v>
      </c>
      <c r="D15" s="97"/>
      <c r="E15" s="100">
        <f>B15*D15</f>
        <v>0</v>
      </c>
      <c r="F15" s="150"/>
      <c r="G15" s="150"/>
      <c r="H15" s="27"/>
      <c r="I15" s="27"/>
    </row>
    <row r="16" spans="1:9" s="23" customFormat="1" ht="39.75" customHeight="1" x14ac:dyDescent="0.2">
      <c r="A16" s="77" t="s">
        <v>85</v>
      </c>
      <c r="B16" s="19">
        <v>3</v>
      </c>
      <c r="C16" s="18" t="s">
        <v>1</v>
      </c>
      <c r="D16" s="97"/>
      <c r="E16" s="100">
        <f t="shared" ref="E16:E17" si="0">B16*D16</f>
        <v>0</v>
      </c>
      <c r="F16" s="150"/>
      <c r="G16" s="150"/>
      <c r="H16" s="27"/>
      <c r="I16" s="27"/>
    </row>
    <row r="17" spans="1:10" s="23" customFormat="1" ht="39.75" customHeight="1" x14ac:dyDescent="0.2">
      <c r="A17" s="52" t="s">
        <v>74</v>
      </c>
      <c r="B17" s="19">
        <v>22</v>
      </c>
      <c r="C17" s="18" t="s">
        <v>1</v>
      </c>
      <c r="D17" s="97"/>
      <c r="E17" s="100">
        <f t="shared" si="0"/>
        <v>0</v>
      </c>
      <c r="F17" s="150"/>
      <c r="G17" s="150"/>
      <c r="H17" s="27"/>
      <c r="I17" s="27"/>
    </row>
    <row r="18" spans="1:10" s="23" customFormat="1" ht="24" customHeight="1" x14ac:dyDescent="0.2">
      <c r="A18" s="53" t="s">
        <v>53</v>
      </c>
      <c r="B18" s="76"/>
      <c r="C18" s="71"/>
      <c r="D18" s="71"/>
      <c r="E18" s="101"/>
      <c r="F18" s="150"/>
      <c r="G18" s="150"/>
      <c r="H18" s="27"/>
      <c r="I18" s="27"/>
    </row>
    <row r="19" spans="1:10" s="8" customFormat="1" ht="40.25" customHeight="1" x14ac:dyDescent="0.2">
      <c r="A19" s="52" t="s">
        <v>110</v>
      </c>
      <c r="B19" s="19">
        <v>4</v>
      </c>
      <c r="C19" s="18" t="s">
        <v>1</v>
      </c>
      <c r="D19" s="97"/>
      <c r="E19" s="100">
        <f>B19*D19</f>
        <v>0</v>
      </c>
      <c r="F19" s="150"/>
      <c r="G19" s="151"/>
      <c r="H19" s="28"/>
      <c r="I19" s="28"/>
    </row>
    <row r="20" spans="1:10" s="8" customFormat="1" ht="24" customHeight="1" x14ac:dyDescent="0.2">
      <c r="A20" s="52" t="s">
        <v>109</v>
      </c>
      <c r="B20" s="19">
        <v>81</v>
      </c>
      <c r="C20" s="18" t="s">
        <v>1</v>
      </c>
      <c r="D20" s="97"/>
      <c r="E20" s="100">
        <f>B20*D20</f>
        <v>0</v>
      </c>
      <c r="F20" s="150"/>
      <c r="G20" s="151"/>
      <c r="H20" s="28"/>
      <c r="I20" s="28"/>
    </row>
    <row r="21" spans="1:10" ht="24" customHeight="1" x14ac:dyDescent="0.2">
      <c r="A21" s="156" t="s">
        <v>19</v>
      </c>
      <c r="B21" s="156"/>
      <c r="C21" s="156"/>
      <c r="D21" s="89"/>
      <c r="E21" s="44">
        <f>SUM(E13:E20)</f>
        <v>0</v>
      </c>
      <c r="F21" s="36" t="s">
        <v>10</v>
      </c>
      <c r="G21" s="32">
        <f>E21</f>
        <v>0</v>
      </c>
    </row>
    <row r="22" spans="1:10" ht="22.25" customHeight="1" x14ac:dyDescent="0.2">
      <c r="A22" s="9"/>
      <c r="B22" s="10"/>
      <c r="C22" s="10"/>
      <c r="D22" s="10"/>
      <c r="E22" s="45"/>
      <c r="F22" s="12"/>
      <c r="G22" s="11"/>
      <c r="J22" s="13"/>
    </row>
    <row r="23" spans="1:10" ht="25" customHeight="1" x14ac:dyDescent="0.2">
      <c r="A23" s="154" t="s">
        <v>191</v>
      </c>
      <c r="B23" s="154"/>
      <c r="C23" s="154"/>
      <c r="D23" s="154"/>
      <c r="E23" s="154"/>
      <c r="F23" s="154"/>
      <c r="G23" s="154"/>
    </row>
    <row r="24" spans="1:10" ht="25" customHeight="1" x14ac:dyDescent="0.2">
      <c r="A24" s="146" t="s">
        <v>9</v>
      </c>
      <c r="B24" s="147"/>
      <c r="C24" s="147"/>
      <c r="D24" s="147"/>
      <c r="E24" s="147"/>
      <c r="F24" s="147"/>
      <c r="G24" s="148"/>
    </row>
    <row r="25" spans="1:10" s="8" customFormat="1" ht="25" customHeight="1" x14ac:dyDescent="0.2">
      <c r="A25" s="53" t="s">
        <v>54</v>
      </c>
      <c r="B25" s="30"/>
      <c r="C25" s="71"/>
      <c r="D25" s="71"/>
      <c r="E25" s="98"/>
      <c r="F25" s="143"/>
      <c r="G25" s="152"/>
      <c r="H25" s="28"/>
      <c r="I25" s="28"/>
    </row>
    <row r="26" spans="1:10" s="8" customFormat="1" ht="58.25" customHeight="1" x14ac:dyDescent="0.2">
      <c r="A26" s="52" t="s">
        <v>199</v>
      </c>
      <c r="B26" s="24">
        <v>85</v>
      </c>
      <c r="C26" s="18" t="s">
        <v>1</v>
      </c>
      <c r="D26" s="97"/>
      <c r="E26" s="100">
        <f>B26*D26</f>
        <v>0</v>
      </c>
      <c r="F26" s="144"/>
      <c r="G26" s="153"/>
      <c r="H26" s="28"/>
      <c r="I26" s="28"/>
    </row>
    <row r="27" spans="1:10" s="8" customFormat="1" ht="58.25" customHeight="1" x14ac:dyDescent="0.2">
      <c r="A27" s="52" t="s">
        <v>200</v>
      </c>
      <c r="B27" s="24">
        <v>279</v>
      </c>
      <c r="C27" s="18" t="s">
        <v>1</v>
      </c>
      <c r="D27" s="97"/>
      <c r="E27" s="100">
        <f t="shared" ref="E27:E45" si="1">B27*D27</f>
        <v>0</v>
      </c>
      <c r="F27" s="144"/>
      <c r="G27" s="153"/>
      <c r="H27" s="28"/>
      <c r="I27" s="28"/>
    </row>
    <row r="28" spans="1:10" s="8" customFormat="1" ht="24" customHeight="1" x14ac:dyDescent="0.2">
      <c r="A28" s="52" t="s">
        <v>115</v>
      </c>
      <c r="B28" s="24">
        <v>364</v>
      </c>
      <c r="C28" s="18" t="s">
        <v>1</v>
      </c>
      <c r="D28" s="97"/>
      <c r="E28" s="100">
        <f t="shared" si="1"/>
        <v>0</v>
      </c>
      <c r="F28" s="144"/>
      <c r="G28" s="153"/>
      <c r="H28" s="28"/>
      <c r="I28" s="28"/>
    </row>
    <row r="29" spans="1:10" s="8" customFormat="1" ht="24" customHeight="1" x14ac:dyDescent="0.2">
      <c r="A29" s="93" t="s">
        <v>116</v>
      </c>
      <c r="B29" s="24">
        <v>198</v>
      </c>
      <c r="C29" s="18" t="s">
        <v>1</v>
      </c>
      <c r="D29" s="97"/>
      <c r="E29" s="100">
        <f t="shared" si="1"/>
        <v>0</v>
      </c>
      <c r="F29" s="144"/>
      <c r="G29" s="153"/>
      <c r="H29" s="28"/>
      <c r="I29" s="28"/>
    </row>
    <row r="30" spans="1:10" s="8" customFormat="1" ht="24" customHeight="1" x14ac:dyDescent="0.2">
      <c r="A30" s="93" t="s">
        <v>117</v>
      </c>
      <c r="B30" s="24">
        <v>83</v>
      </c>
      <c r="C30" s="18" t="s">
        <v>1</v>
      </c>
      <c r="D30" s="97"/>
      <c r="E30" s="100">
        <f t="shared" si="1"/>
        <v>0</v>
      </c>
      <c r="F30" s="144"/>
      <c r="G30" s="153"/>
      <c r="H30" s="28"/>
      <c r="I30" s="28"/>
    </row>
    <row r="31" spans="1:10" s="8" customFormat="1" ht="24" customHeight="1" x14ac:dyDescent="0.2">
      <c r="A31" s="53" t="s">
        <v>55</v>
      </c>
      <c r="B31" s="30"/>
      <c r="C31" s="71"/>
      <c r="D31" s="71"/>
      <c r="E31" s="30"/>
      <c r="F31" s="165"/>
      <c r="G31" s="166"/>
      <c r="H31" s="28"/>
      <c r="I31" s="28"/>
    </row>
    <row r="32" spans="1:10" s="8" customFormat="1" ht="24" customHeight="1" x14ac:dyDescent="0.2">
      <c r="A32" s="52" t="s">
        <v>118</v>
      </c>
      <c r="B32" s="24">
        <v>399</v>
      </c>
      <c r="C32" s="18" t="s">
        <v>1</v>
      </c>
      <c r="D32" s="97"/>
      <c r="E32" s="100">
        <f t="shared" si="1"/>
        <v>0</v>
      </c>
      <c r="F32" s="165"/>
      <c r="G32" s="166"/>
      <c r="H32" s="28"/>
      <c r="I32" s="28"/>
    </row>
    <row r="33" spans="1:9" s="8" customFormat="1" ht="24" customHeight="1" x14ac:dyDescent="0.2">
      <c r="A33" s="52" t="s">
        <v>57</v>
      </c>
      <c r="B33" s="24">
        <v>364</v>
      </c>
      <c r="C33" s="18" t="s">
        <v>1</v>
      </c>
      <c r="D33" s="97"/>
      <c r="E33" s="100">
        <f t="shared" si="1"/>
        <v>0</v>
      </c>
      <c r="F33" s="165"/>
      <c r="G33" s="166"/>
      <c r="H33" s="28"/>
      <c r="I33" s="28"/>
    </row>
    <row r="34" spans="1:9" s="8" customFormat="1" ht="24" customHeight="1" x14ac:dyDescent="0.2">
      <c r="A34" s="52" t="s">
        <v>58</v>
      </c>
      <c r="B34" s="24">
        <v>68</v>
      </c>
      <c r="C34" s="18" t="s">
        <v>1</v>
      </c>
      <c r="D34" s="97"/>
      <c r="E34" s="100">
        <f t="shared" si="1"/>
        <v>0</v>
      </c>
      <c r="F34" s="165"/>
      <c r="G34" s="166"/>
      <c r="H34" s="28"/>
      <c r="I34" s="28"/>
    </row>
    <row r="35" spans="1:9" s="8" customFormat="1" ht="24" customHeight="1" x14ac:dyDescent="0.2">
      <c r="A35" s="52" t="s">
        <v>11</v>
      </c>
      <c r="B35" s="24">
        <v>1</v>
      </c>
      <c r="C35" s="18" t="s">
        <v>7</v>
      </c>
      <c r="D35" s="97"/>
      <c r="E35" s="100">
        <f t="shared" si="1"/>
        <v>0</v>
      </c>
      <c r="F35" s="165"/>
      <c r="G35" s="166"/>
      <c r="H35" s="28"/>
      <c r="I35" s="28"/>
    </row>
    <row r="36" spans="1:9" s="8" customFormat="1" ht="24" customHeight="1" x14ac:dyDescent="0.2">
      <c r="A36" s="53" t="s">
        <v>119</v>
      </c>
      <c r="B36" s="30"/>
      <c r="C36" s="71"/>
      <c r="D36" s="71"/>
      <c r="E36" s="30"/>
      <c r="F36" s="165"/>
      <c r="G36" s="166"/>
      <c r="H36" s="28"/>
      <c r="I36" s="28"/>
    </row>
    <row r="37" spans="1:9" s="8" customFormat="1" ht="24" customHeight="1" x14ac:dyDescent="0.2">
      <c r="A37" s="52" t="s">
        <v>120</v>
      </c>
      <c r="B37" s="24">
        <v>181</v>
      </c>
      <c r="C37" s="18" t="s">
        <v>1</v>
      </c>
      <c r="D37" s="97"/>
      <c r="E37" s="100">
        <f t="shared" si="1"/>
        <v>0</v>
      </c>
      <c r="F37" s="165"/>
      <c r="G37" s="166"/>
      <c r="H37" s="28"/>
      <c r="I37" s="28"/>
    </row>
    <row r="38" spans="1:9" s="8" customFormat="1" ht="24" customHeight="1" x14ac:dyDescent="0.2">
      <c r="A38" s="52" t="s">
        <v>116</v>
      </c>
      <c r="B38" s="24">
        <v>181</v>
      </c>
      <c r="C38" s="18" t="s">
        <v>1</v>
      </c>
      <c r="D38" s="97"/>
      <c r="E38" s="100">
        <f t="shared" si="1"/>
        <v>0</v>
      </c>
      <c r="F38" s="165"/>
      <c r="G38" s="166"/>
      <c r="H38" s="28"/>
      <c r="I38" s="28"/>
    </row>
    <row r="39" spans="1:9" s="8" customFormat="1" ht="24" customHeight="1" x14ac:dyDescent="0.2">
      <c r="A39" s="57" t="s">
        <v>32</v>
      </c>
      <c r="B39" s="24">
        <v>396</v>
      </c>
      <c r="C39" s="18" t="s">
        <v>1</v>
      </c>
      <c r="D39" s="97"/>
      <c r="E39" s="100">
        <f t="shared" si="1"/>
        <v>0</v>
      </c>
      <c r="F39" s="165"/>
      <c r="G39" s="166"/>
      <c r="H39" s="28"/>
      <c r="I39" s="28"/>
    </row>
    <row r="40" spans="1:9" s="8" customFormat="1" ht="24" customHeight="1" x14ac:dyDescent="0.2">
      <c r="A40" s="52" t="s">
        <v>121</v>
      </c>
      <c r="B40" s="24">
        <v>60</v>
      </c>
      <c r="C40" s="18" t="s">
        <v>1</v>
      </c>
      <c r="D40" s="97"/>
      <c r="E40" s="100">
        <f t="shared" si="1"/>
        <v>0</v>
      </c>
      <c r="F40" s="165"/>
      <c r="G40" s="166"/>
      <c r="H40" s="28"/>
      <c r="I40" s="28"/>
    </row>
    <row r="41" spans="1:9" s="8" customFormat="1" ht="24" customHeight="1" x14ac:dyDescent="0.2">
      <c r="A41" s="52" t="s">
        <v>122</v>
      </c>
      <c r="B41" s="24">
        <v>40</v>
      </c>
      <c r="C41" s="18" t="s">
        <v>1</v>
      </c>
      <c r="D41" s="97"/>
      <c r="E41" s="100">
        <f t="shared" si="1"/>
        <v>0</v>
      </c>
      <c r="F41" s="165"/>
      <c r="G41" s="166"/>
      <c r="H41" s="28"/>
      <c r="I41" s="28"/>
    </row>
    <row r="42" spans="1:9" s="8" customFormat="1" ht="24" customHeight="1" x14ac:dyDescent="0.2">
      <c r="A42" s="52" t="s">
        <v>11</v>
      </c>
      <c r="B42" s="24">
        <v>1</v>
      </c>
      <c r="C42" s="18" t="s">
        <v>7</v>
      </c>
      <c r="D42" s="97"/>
      <c r="E42" s="100">
        <f t="shared" si="1"/>
        <v>0</v>
      </c>
      <c r="F42" s="165"/>
      <c r="G42" s="166"/>
      <c r="H42" s="28"/>
      <c r="I42" s="28"/>
    </row>
    <row r="43" spans="1:9" s="8" customFormat="1" ht="24" customHeight="1" x14ac:dyDescent="0.2">
      <c r="A43" s="53" t="s">
        <v>59</v>
      </c>
      <c r="B43" s="30"/>
      <c r="C43" s="71"/>
      <c r="D43" s="71"/>
      <c r="E43" s="30"/>
      <c r="F43" s="165"/>
      <c r="G43" s="166"/>
      <c r="H43" s="28"/>
      <c r="I43" s="28"/>
    </row>
    <row r="44" spans="1:9" s="8" customFormat="1" ht="24" customHeight="1" x14ac:dyDescent="0.2">
      <c r="A44" s="52" t="s">
        <v>78</v>
      </c>
      <c r="B44" s="24">
        <v>37</v>
      </c>
      <c r="C44" s="18" t="s">
        <v>1</v>
      </c>
      <c r="D44" s="97"/>
      <c r="E44" s="100">
        <f t="shared" si="1"/>
        <v>0</v>
      </c>
      <c r="F44" s="165"/>
      <c r="G44" s="166"/>
      <c r="H44" s="28"/>
      <c r="I44" s="28"/>
    </row>
    <row r="45" spans="1:9" s="8" customFormat="1" ht="24" customHeight="1" x14ac:dyDescent="0.2">
      <c r="A45" s="52" t="s">
        <v>11</v>
      </c>
      <c r="B45" s="24">
        <v>1</v>
      </c>
      <c r="C45" s="18" t="s">
        <v>7</v>
      </c>
      <c r="D45" s="97"/>
      <c r="E45" s="100">
        <f t="shared" si="1"/>
        <v>0</v>
      </c>
      <c r="F45" s="165"/>
      <c r="G45" s="166"/>
      <c r="H45" s="28"/>
      <c r="I45" s="28"/>
    </row>
    <row r="46" spans="1:9" ht="24" customHeight="1" x14ac:dyDescent="0.2">
      <c r="A46" s="156" t="s">
        <v>19</v>
      </c>
      <c r="B46" s="156"/>
      <c r="C46" s="156"/>
      <c r="D46" s="89"/>
      <c r="E46" s="44">
        <f>SUM(E25:E45)</f>
        <v>0</v>
      </c>
      <c r="F46" s="32">
        <f>F25</f>
        <v>0</v>
      </c>
      <c r="G46" s="32">
        <f>F46+E46</f>
        <v>0</v>
      </c>
    </row>
    <row r="47" spans="1:9" ht="20" x14ac:dyDescent="0.2">
      <c r="A47" s="14"/>
      <c r="B47" s="20"/>
      <c r="C47" s="20"/>
      <c r="D47" s="20"/>
      <c r="E47" s="46"/>
      <c r="F47" s="15"/>
      <c r="G47" s="16"/>
    </row>
    <row r="48" spans="1:9" ht="25" customHeight="1" x14ac:dyDescent="0.2">
      <c r="A48" s="154" t="s">
        <v>21</v>
      </c>
      <c r="B48" s="154"/>
      <c r="C48" s="154"/>
      <c r="D48" s="154"/>
      <c r="E48" s="154"/>
      <c r="F48" s="154"/>
      <c r="G48" s="154"/>
    </row>
    <row r="49" spans="1:9" ht="25" customHeight="1" x14ac:dyDescent="0.2">
      <c r="A49" s="146" t="s">
        <v>16</v>
      </c>
      <c r="B49" s="147"/>
      <c r="C49" s="147"/>
      <c r="D49" s="147"/>
      <c r="E49" s="147"/>
      <c r="F49" s="147"/>
      <c r="G49" s="148"/>
    </row>
    <row r="50" spans="1:9" ht="78" customHeight="1" x14ac:dyDescent="0.2">
      <c r="A50" s="155" t="s">
        <v>114</v>
      </c>
      <c r="B50" s="155"/>
      <c r="C50" s="155"/>
      <c r="D50" s="155"/>
      <c r="E50" s="155"/>
      <c r="F50" s="155"/>
      <c r="G50" s="155"/>
      <c r="H50" s="39"/>
    </row>
    <row r="51" spans="1:9" s="8" customFormat="1" ht="25" customHeight="1" x14ac:dyDescent="0.2">
      <c r="A51" s="55" t="s">
        <v>196</v>
      </c>
      <c r="B51" s="24">
        <v>11</v>
      </c>
      <c r="C51" s="18" t="s">
        <v>1</v>
      </c>
      <c r="D51" s="97"/>
      <c r="E51" s="100">
        <f>B51*D51</f>
        <v>0</v>
      </c>
      <c r="F51" s="152"/>
      <c r="G51" s="152"/>
      <c r="H51" s="28"/>
      <c r="I51" s="28"/>
    </row>
    <row r="52" spans="1:9" s="8" customFormat="1" ht="25" customHeight="1" x14ac:dyDescent="0.2">
      <c r="A52" s="55" t="s">
        <v>197</v>
      </c>
      <c r="B52" s="24">
        <v>6</v>
      </c>
      <c r="C52" s="18" t="s">
        <v>1</v>
      </c>
      <c r="D52" s="97"/>
      <c r="E52" s="100">
        <f t="shared" ref="E52:E53" si="2">B52*D52</f>
        <v>0</v>
      </c>
      <c r="F52" s="153"/>
      <c r="G52" s="153"/>
      <c r="H52" s="28"/>
      <c r="I52" s="28"/>
    </row>
    <row r="53" spans="1:9" s="8" customFormat="1" ht="25" customHeight="1" x14ac:dyDescent="0.2">
      <c r="A53" s="55" t="s">
        <v>198</v>
      </c>
      <c r="B53" s="24">
        <v>1</v>
      </c>
      <c r="C53" s="18" t="s">
        <v>1</v>
      </c>
      <c r="D53" s="97"/>
      <c r="E53" s="100">
        <f t="shared" si="2"/>
        <v>0</v>
      </c>
      <c r="F53" s="153"/>
      <c r="G53" s="153"/>
      <c r="H53" s="28"/>
      <c r="I53" s="28"/>
    </row>
    <row r="54" spans="1:9" ht="24" customHeight="1" x14ac:dyDescent="0.2">
      <c r="A54" s="156" t="s">
        <v>19</v>
      </c>
      <c r="B54" s="156"/>
      <c r="C54" s="156"/>
      <c r="D54" s="89"/>
      <c r="E54" s="44">
        <f>SUM(E51:E53)</f>
        <v>0</v>
      </c>
      <c r="F54" s="36" t="s">
        <v>10</v>
      </c>
      <c r="G54" s="32">
        <f>E54</f>
        <v>0</v>
      </c>
    </row>
    <row r="55" spans="1:9" ht="20" x14ac:dyDescent="0.2">
      <c r="A55" s="14"/>
      <c r="B55" s="20"/>
      <c r="C55" s="20"/>
      <c r="D55" s="20"/>
      <c r="E55" s="46"/>
      <c r="F55" s="15"/>
      <c r="G55" s="16"/>
    </row>
    <row r="56" spans="1:9" ht="25" customHeight="1" x14ac:dyDescent="0.2">
      <c r="A56" s="154" t="s">
        <v>60</v>
      </c>
      <c r="B56" s="154"/>
      <c r="C56" s="154"/>
      <c r="D56" s="154"/>
      <c r="E56" s="154"/>
      <c r="F56" s="154"/>
      <c r="G56" s="154"/>
    </row>
    <row r="57" spans="1:9" ht="25" customHeight="1" x14ac:dyDescent="0.2">
      <c r="A57" s="146" t="s">
        <v>9</v>
      </c>
      <c r="B57" s="147"/>
      <c r="C57" s="147"/>
      <c r="D57" s="147"/>
      <c r="E57" s="147"/>
      <c r="F57" s="147"/>
      <c r="G57" s="148"/>
    </row>
    <row r="58" spans="1:9" s="8" customFormat="1" ht="40" customHeight="1" x14ac:dyDescent="0.2">
      <c r="A58" s="56" t="s">
        <v>111</v>
      </c>
      <c r="B58" s="24">
        <v>2</v>
      </c>
      <c r="C58" s="18" t="s">
        <v>1</v>
      </c>
      <c r="D58" s="97"/>
      <c r="E58" s="100">
        <f>B58*D58</f>
        <v>0</v>
      </c>
      <c r="F58" s="144"/>
      <c r="G58" s="153"/>
      <c r="H58" s="1"/>
      <c r="I58" s="28"/>
    </row>
    <row r="59" spans="1:9" s="8" customFormat="1" ht="40" customHeight="1" x14ac:dyDescent="0.2">
      <c r="A59" s="56" t="s">
        <v>112</v>
      </c>
      <c r="B59" s="24">
        <v>4</v>
      </c>
      <c r="C59" s="18" t="s">
        <v>1</v>
      </c>
      <c r="D59" s="97"/>
      <c r="E59" s="100">
        <f t="shared" ref="E59:E79" si="3">B59*D59</f>
        <v>0</v>
      </c>
      <c r="F59" s="144"/>
      <c r="G59" s="153"/>
      <c r="H59" s="1"/>
      <c r="I59" s="28"/>
    </row>
    <row r="60" spans="1:9" s="8" customFormat="1" ht="40" customHeight="1" x14ac:dyDescent="0.2">
      <c r="A60" s="56" t="s">
        <v>113</v>
      </c>
      <c r="B60" s="24">
        <v>4</v>
      </c>
      <c r="C60" s="18" t="s">
        <v>1</v>
      </c>
      <c r="D60" s="97"/>
      <c r="E60" s="100">
        <f t="shared" si="3"/>
        <v>0</v>
      </c>
      <c r="F60" s="144"/>
      <c r="G60" s="153"/>
      <c r="H60" s="1"/>
      <c r="I60" s="28"/>
    </row>
    <row r="61" spans="1:9" s="8" customFormat="1" ht="40" customHeight="1" x14ac:dyDescent="0.2">
      <c r="A61" s="56" t="s">
        <v>123</v>
      </c>
      <c r="B61" s="24">
        <v>4</v>
      </c>
      <c r="C61" s="18" t="s">
        <v>1</v>
      </c>
      <c r="D61" s="97"/>
      <c r="E61" s="100">
        <f t="shared" si="3"/>
        <v>0</v>
      </c>
      <c r="F61" s="144"/>
      <c r="G61" s="153"/>
      <c r="H61" s="1"/>
      <c r="I61" s="28"/>
    </row>
    <row r="62" spans="1:9" s="8" customFormat="1" ht="40" customHeight="1" x14ac:dyDescent="0.2">
      <c r="A62" s="56" t="s">
        <v>39</v>
      </c>
      <c r="B62" s="24">
        <v>8</v>
      </c>
      <c r="C62" s="18" t="s">
        <v>1</v>
      </c>
      <c r="D62" s="97"/>
      <c r="E62" s="100">
        <f t="shared" si="3"/>
        <v>0</v>
      </c>
      <c r="F62" s="144"/>
      <c r="G62" s="153"/>
      <c r="H62" s="1"/>
      <c r="I62" s="28"/>
    </row>
    <row r="63" spans="1:9" s="8" customFormat="1" ht="40" customHeight="1" x14ac:dyDescent="0.2">
      <c r="A63" s="56" t="s">
        <v>40</v>
      </c>
      <c r="B63" s="24">
        <v>4</v>
      </c>
      <c r="C63" s="18" t="s">
        <v>1</v>
      </c>
      <c r="D63" s="97"/>
      <c r="E63" s="100">
        <f t="shared" si="3"/>
        <v>0</v>
      </c>
      <c r="F63" s="144"/>
      <c r="G63" s="153"/>
      <c r="H63" s="1"/>
      <c r="I63" s="28"/>
    </row>
    <row r="64" spans="1:9" s="8" customFormat="1" ht="40" customHeight="1" x14ac:dyDescent="0.2">
      <c r="A64" s="56" t="s">
        <v>124</v>
      </c>
      <c r="B64" s="24">
        <v>10</v>
      </c>
      <c r="C64" s="18" t="s">
        <v>1</v>
      </c>
      <c r="D64" s="97"/>
      <c r="E64" s="100">
        <f t="shared" si="3"/>
        <v>0</v>
      </c>
      <c r="F64" s="144"/>
      <c r="G64" s="153"/>
      <c r="H64" s="1"/>
      <c r="I64" s="28"/>
    </row>
    <row r="65" spans="1:9" s="8" customFormat="1" ht="40" customHeight="1" x14ac:dyDescent="0.2">
      <c r="A65" s="56" t="s">
        <v>125</v>
      </c>
      <c r="B65" s="24">
        <v>3</v>
      </c>
      <c r="C65" s="18" t="s">
        <v>1</v>
      </c>
      <c r="D65" s="97"/>
      <c r="E65" s="100">
        <f t="shared" si="3"/>
        <v>0</v>
      </c>
      <c r="F65" s="144"/>
      <c r="G65" s="153"/>
      <c r="H65" s="1"/>
      <c r="I65" s="28"/>
    </row>
    <row r="66" spans="1:9" s="8" customFormat="1" ht="40" customHeight="1" x14ac:dyDescent="0.2">
      <c r="A66" s="56" t="s">
        <v>126</v>
      </c>
      <c r="B66" s="24">
        <v>2</v>
      </c>
      <c r="C66" s="18" t="s">
        <v>1</v>
      </c>
      <c r="D66" s="97"/>
      <c r="E66" s="100">
        <f t="shared" si="3"/>
        <v>0</v>
      </c>
      <c r="F66" s="144"/>
      <c r="G66" s="153"/>
      <c r="H66" s="1"/>
      <c r="I66" s="28"/>
    </row>
    <row r="67" spans="1:9" s="8" customFormat="1" ht="40" customHeight="1" x14ac:dyDescent="0.2">
      <c r="A67" s="56" t="s">
        <v>127</v>
      </c>
      <c r="B67" s="24">
        <v>3</v>
      </c>
      <c r="C67" s="18" t="s">
        <v>1</v>
      </c>
      <c r="D67" s="97"/>
      <c r="E67" s="100">
        <f t="shared" si="3"/>
        <v>0</v>
      </c>
      <c r="F67" s="144"/>
      <c r="G67" s="153"/>
      <c r="H67" s="1"/>
      <c r="I67" s="28"/>
    </row>
    <row r="68" spans="1:9" s="8" customFormat="1" ht="40" customHeight="1" x14ac:dyDescent="0.2">
      <c r="A68" s="56" t="s">
        <v>128</v>
      </c>
      <c r="B68" s="24">
        <v>24</v>
      </c>
      <c r="C68" s="18" t="s">
        <v>1</v>
      </c>
      <c r="D68" s="97"/>
      <c r="E68" s="100">
        <f t="shared" si="3"/>
        <v>0</v>
      </c>
      <c r="F68" s="144"/>
      <c r="G68" s="153"/>
      <c r="H68" s="1"/>
      <c r="I68" s="28"/>
    </row>
    <row r="69" spans="1:9" s="8" customFormat="1" ht="40" customHeight="1" x14ac:dyDescent="0.2">
      <c r="A69" s="56" t="s">
        <v>129</v>
      </c>
      <c r="B69" s="24">
        <v>1</v>
      </c>
      <c r="C69" s="18" t="s">
        <v>1</v>
      </c>
      <c r="D69" s="97"/>
      <c r="E69" s="100">
        <f t="shared" si="3"/>
        <v>0</v>
      </c>
      <c r="F69" s="144"/>
      <c r="G69" s="153"/>
      <c r="H69" s="1"/>
      <c r="I69" s="28"/>
    </row>
    <row r="70" spans="1:9" s="8" customFormat="1" ht="40" customHeight="1" x14ac:dyDescent="0.2">
      <c r="A70" s="56" t="s">
        <v>41</v>
      </c>
      <c r="B70" s="24">
        <v>3</v>
      </c>
      <c r="C70" s="18" t="s">
        <v>1</v>
      </c>
      <c r="D70" s="97"/>
      <c r="E70" s="100">
        <f t="shared" si="3"/>
        <v>0</v>
      </c>
      <c r="F70" s="144"/>
      <c r="G70" s="153"/>
      <c r="H70" s="1"/>
      <c r="I70" s="28"/>
    </row>
    <row r="71" spans="1:9" s="8" customFormat="1" ht="40" customHeight="1" x14ac:dyDescent="0.2">
      <c r="A71" s="56" t="s">
        <v>42</v>
      </c>
      <c r="B71" s="24">
        <v>1</v>
      </c>
      <c r="C71" s="18" t="s">
        <v>1</v>
      </c>
      <c r="D71" s="97"/>
      <c r="E71" s="100">
        <f t="shared" si="3"/>
        <v>0</v>
      </c>
      <c r="F71" s="144"/>
      <c r="G71" s="153"/>
      <c r="H71" s="1"/>
      <c r="I71" s="28"/>
    </row>
    <row r="72" spans="1:9" s="8" customFormat="1" ht="40" customHeight="1" x14ac:dyDescent="0.2">
      <c r="A72" s="56" t="s">
        <v>130</v>
      </c>
      <c r="B72" s="24">
        <v>1</v>
      </c>
      <c r="C72" s="18" t="s">
        <v>1</v>
      </c>
      <c r="D72" s="97"/>
      <c r="E72" s="100">
        <f t="shared" si="3"/>
        <v>0</v>
      </c>
      <c r="F72" s="144"/>
      <c r="G72" s="153"/>
      <c r="H72" s="1"/>
      <c r="I72" s="28"/>
    </row>
    <row r="73" spans="1:9" s="8" customFormat="1" ht="40" customHeight="1" x14ac:dyDescent="0.2">
      <c r="A73" s="56" t="s">
        <v>131</v>
      </c>
      <c r="B73" s="24">
        <v>2</v>
      </c>
      <c r="C73" s="18" t="s">
        <v>1</v>
      </c>
      <c r="D73" s="97"/>
      <c r="E73" s="100">
        <f t="shared" si="3"/>
        <v>0</v>
      </c>
      <c r="F73" s="144"/>
      <c r="G73" s="153"/>
      <c r="H73" s="1"/>
      <c r="I73" s="28"/>
    </row>
    <row r="74" spans="1:9" s="8" customFormat="1" ht="24" customHeight="1" x14ac:dyDescent="0.2">
      <c r="A74" s="56" t="s">
        <v>237</v>
      </c>
      <c r="B74" s="24">
        <v>6</v>
      </c>
      <c r="C74" s="18" t="s">
        <v>1</v>
      </c>
      <c r="D74" s="97"/>
      <c r="E74" s="100">
        <f t="shared" ref="E74" si="4">B74*D74</f>
        <v>0</v>
      </c>
      <c r="F74" s="144"/>
      <c r="G74" s="153"/>
      <c r="H74" s="1"/>
      <c r="I74" s="28"/>
    </row>
    <row r="75" spans="1:9" s="8" customFormat="1" ht="24" customHeight="1" x14ac:dyDescent="0.2">
      <c r="A75" s="57" t="s">
        <v>24</v>
      </c>
      <c r="B75" s="24">
        <v>82</v>
      </c>
      <c r="C75" s="18" t="s">
        <v>7</v>
      </c>
      <c r="D75" s="97"/>
      <c r="E75" s="100">
        <f t="shared" si="3"/>
        <v>0</v>
      </c>
      <c r="F75" s="144"/>
      <c r="G75" s="153"/>
      <c r="H75" s="1"/>
      <c r="I75" s="28"/>
    </row>
    <row r="76" spans="1:9" s="8" customFormat="1" ht="24" customHeight="1" x14ac:dyDescent="0.2">
      <c r="A76" s="57" t="s">
        <v>12</v>
      </c>
      <c r="B76" s="24">
        <v>82</v>
      </c>
      <c r="C76" s="18" t="s">
        <v>7</v>
      </c>
      <c r="D76" s="97"/>
      <c r="E76" s="100">
        <f t="shared" si="3"/>
        <v>0</v>
      </c>
      <c r="F76" s="144"/>
      <c r="G76" s="153"/>
      <c r="H76" s="1"/>
      <c r="I76" s="28"/>
    </row>
    <row r="77" spans="1:9" s="8" customFormat="1" ht="24" customHeight="1" x14ac:dyDescent="0.2">
      <c r="A77" s="57" t="s">
        <v>66</v>
      </c>
      <c r="B77" s="24">
        <v>8</v>
      </c>
      <c r="C77" s="18" t="s">
        <v>7</v>
      </c>
      <c r="D77" s="97"/>
      <c r="E77" s="100">
        <f t="shared" si="3"/>
        <v>0</v>
      </c>
      <c r="F77" s="144"/>
      <c r="G77" s="153"/>
      <c r="H77" s="1"/>
      <c r="I77" s="28"/>
    </row>
    <row r="78" spans="1:9" s="8" customFormat="1" ht="24" customHeight="1" x14ac:dyDescent="0.2">
      <c r="A78" s="57" t="s">
        <v>25</v>
      </c>
      <c r="B78" s="24">
        <v>50</v>
      </c>
      <c r="C78" s="18" t="s">
        <v>1</v>
      </c>
      <c r="D78" s="97"/>
      <c r="E78" s="100">
        <f t="shared" si="3"/>
        <v>0</v>
      </c>
      <c r="F78" s="144"/>
      <c r="G78" s="153"/>
      <c r="H78" s="1"/>
      <c r="I78" s="28"/>
    </row>
    <row r="79" spans="1:9" s="8" customFormat="1" ht="24" customHeight="1" x14ac:dyDescent="0.2">
      <c r="A79" s="52" t="s">
        <v>11</v>
      </c>
      <c r="B79" s="19">
        <v>1</v>
      </c>
      <c r="C79" s="18" t="s">
        <v>7</v>
      </c>
      <c r="D79" s="97"/>
      <c r="E79" s="100">
        <f t="shared" si="3"/>
        <v>0</v>
      </c>
      <c r="F79" s="145"/>
      <c r="G79" s="179"/>
      <c r="H79" s="1"/>
      <c r="I79" s="28"/>
    </row>
    <row r="80" spans="1:9" s="8" customFormat="1" ht="24" customHeight="1" x14ac:dyDescent="0.2">
      <c r="A80" s="175" t="s">
        <v>19</v>
      </c>
      <c r="B80" s="175"/>
      <c r="C80" s="175"/>
      <c r="D80" s="90"/>
      <c r="E80" s="47">
        <f>SUM(E58:E79)</f>
        <v>0</v>
      </c>
      <c r="F80" s="32">
        <f>F58</f>
        <v>0</v>
      </c>
      <c r="G80" s="32">
        <f>F80+E80</f>
        <v>0</v>
      </c>
      <c r="H80" s="25"/>
      <c r="I80" s="25"/>
    </row>
    <row r="81" spans="1:9" s="8" customFormat="1" ht="24" customHeight="1" x14ac:dyDescent="0.2">
      <c r="A81" s="82"/>
      <c r="B81" s="30"/>
      <c r="C81" s="71"/>
      <c r="D81" s="71"/>
      <c r="E81" s="79"/>
      <c r="F81" s="80"/>
      <c r="G81" s="80"/>
      <c r="H81" s="1"/>
      <c r="I81" s="28"/>
    </row>
    <row r="82" spans="1:9" s="8" customFormat="1" ht="24" customHeight="1" x14ac:dyDescent="0.2">
      <c r="A82" s="180" t="s">
        <v>22</v>
      </c>
      <c r="B82" s="180"/>
      <c r="C82" s="180"/>
      <c r="D82" s="180"/>
      <c r="E82" s="180"/>
      <c r="F82" s="180"/>
      <c r="G82" s="180"/>
      <c r="H82" s="1"/>
      <c r="I82" s="28"/>
    </row>
    <row r="83" spans="1:9" s="8" customFormat="1" ht="24" customHeight="1" x14ac:dyDescent="0.2">
      <c r="A83" s="146" t="s">
        <v>9</v>
      </c>
      <c r="B83" s="147"/>
      <c r="C83" s="147"/>
      <c r="D83" s="147"/>
      <c r="E83" s="147"/>
      <c r="F83" s="147"/>
      <c r="G83" s="148"/>
      <c r="H83" s="1"/>
      <c r="I83" s="28"/>
    </row>
    <row r="84" spans="1:9" s="8" customFormat="1" ht="24" customHeight="1" x14ac:dyDescent="0.2">
      <c r="A84" s="53" t="s">
        <v>26</v>
      </c>
      <c r="B84" s="30"/>
      <c r="C84" s="71"/>
      <c r="D84" s="71"/>
      <c r="E84" s="99"/>
      <c r="F84" s="143"/>
      <c r="G84" s="78"/>
      <c r="H84" s="1"/>
      <c r="I84" s="28"/>
    </row>
    <row r="85" spans="1:9" s="8" customFormat="1" ht="24" customHeight="1" x14ac:dyDescent="0.2">
      <c r="A85" s="57" t="s">
        <v>27</v>
      </c>
      <c r="B85" s="24">
        <v>132</v>
      </c>
      <c r="C85" s="18" t="s">
        <v>2</v>
      </c>
      <c r="D85" s="97"/>
      <c r="E85" s="100">
        <f>B85*D85</f>
        <v>0</v>
      </c>
      <c r="F85" s="144"/>
      <c r="G85" s="78"/>
      <c r="H85" s="1"/>
      <c r="I85" s="28"/>
    </row>
    <row r="86" spans="1:9" s="8" customFormat="1" ht="24" customHeight="1" x14ac:dyDescent="0.2">
      <c r="A86" s="57" t="s">
        <v>28</v>
      </c>
      <c r="B86" s="24">
        <v>37</v>
      </c>
      <c r="C86" s="18" t="s">
        <v>1</v>
      </c>
      <c r="D86" s="97"/>
      <c r="E86" s="100">
        <f t="shared" ref="E86:E111" si="5">B86*D86</f>
        <v>0</v>
      </c>
      <c r="F86" s="144"/>
      <c r="G86" s="78"/>
      <c r="H86" s="1"/>
      <c r="I86" s="28"/>
    </row>
    <row r="87" spans="1:9" s="8" customFormat="1" ht="24" customHeight="1" x14ac:dyDescent="0.2">
      <c r="A87" s="57" t="s">
        <v>29</v>
      </c>
      <c r="B87" s="24">
        <v>66</v>
      </c>
      <c r="C87" s="18" t="s">
        <v>1</v>
      </c>
      <c r="D87" s="97"/>
      <c r="E87" s="100">
        <f t="shared" si="5"/>
        <v>0</v>
      </c>
      <c r="F87" s="144"/>
      <c r="G87" s="78"/>
      <c r="H87" s="1"/>
      <c r="I87" s="28"/>
    </row>
    <row r="88" spans="1:9" s="8" customFormat="1" ht="24" customHeight="1" x14ac:dyDescent="0.2">
      <c r="A88" s="57" t="s">
        <v>31</v>
      </c>
      <c r="B88" s="24">
        <v>9</v>
      </c>
      <c r="C88" s="18" t="s">
        <v>1</v>
      </c>
      <c r="D88" s="97"/>
      <c r="E88" s="100">
        <f t="shared" si="5"/>
        <v>0</v>
      </c>
      <c r="F88" s="144"/>
      <c r="G88" s="78"/>
      <c r="H88" s="1"/>
      <c r="I88" s="28"/>
    </row>
    <row r="89" spans="1:9" s="8" customFormat="1" ht="24" customHeight="1" x14ac:dyDescent="0.2">
      <c r="A89" s="57" t="s">
        <v>132</v>
      </c>
      <c r="B89" s="24">
        <v>20</v>
      </c>
      <c r="C89" s="18" t="s">
        <v>1</v>
      </c>
      <c r="D89" s="97"/>
      <c r="E89" s="100">
        <f t="shared" si="5"/>
        <v>0</v>
      </c>
      <c r="F89" s="144"/>
      <c r="G89" s="78"/>
      <c r="H89" s="1"/>
      <c r="I89" s="28"/>
    </row>
    <row r="90" spans="1:9" s="8" customFormat="1" ht="24" customHeight="1" x14ac:dyDescent="0.2">
      <c r="A90" s="57" t="s">
        <v>61</v>
      </c>
      <c r="B90" s="24">
        <v>20</v>
      </c>
      <c r="C90" s="18" t="s">
        <v>1</v>
      </c>
      <c r="D90" s="97"/>
      <c r="E90" s="100">
        <f t="shared" si="5"/>
        <v>0</v>
      </c>
      <c r="F90" s="144"/>
      <c r="G90" s="78"/>
      <c r="H90" s="1"/>
      <c r="I90" s="28"/>
    </row>
    <row r="91" spans="1:9" s="8" customFormat="1" ht="24" customHeight="1" x14ac:dyDescent="0.2">
      <c r="A91" s="52" t="s">
        <v>133</v>
      </c>
      <c r="B91" s="24">
        <v>6</v>
      </c>
      <c r="C91" s="18" t="s">
        <v>1</v>
      </c>
      <c r="D91" s="97"/>
      <c r="E91" s="100">
        <f t="shared" si="5"/>
        <v>0</v>
      </c>
      <c r="F91" s="144"/>
      <c r="G91" s="78"/>
      <c r="H91" s="1"/>
      <c r="I91" s="28"/>
    </row>
    <row r="92" spans="1:9" s="8" customFormat="1" ht="24" customHeight="1" x14ac:dyDescent="0.2">
      <c r="A92" s="53" t="s">
        <v>134</v>
      </c>
      <c r="B92" s="30"/>
      <c r="C92" s="71"/>
      <c r="D92" s="71"/>
      <c r="E92" s="30"/>
      <c r="F92" s="144"/>
      <c r="G92" s="78"/>
      <c r="H92" s="1"/>
      <c r="I92" s="28"/>
    </row>
    <row r="93" spans="1:9" s="8" customFormat="1" ht="24" customHeight="1" x14ac:dyDescent="0.2">
      <c r="A93" s="57" t="s">
        <v>27</v>
      </c>
      <c r="B93" s="24">
        <v>156</v>
      </c>
      <c r="C93" s="18" t="s">
        <v>2</v>
      </c>
      <c r="D93" s="97"/>
      <c r="E93" s="100">
        <f t="shared" si="5"/>
        <v>0</v>
      </c>
      <c r="F93" s="144"/>
      <c r="G93" s="78"/>
      <c r="H93" s="1"/>
      <c r="I93" s="28"/>
    </row>
    <row r="94" spans="1:9" s="8" customFormat="1" ht="24" customHeight="1" x14ac:dyDescent="0.2">
      <c r="A94" s="57" t="s">
        <v>28</v>
      </c>
      <c r="B94" s="24">
        <v>12</v>
      </c>
      <c r="C94" s="18" t="s">
        <v>1</v>
      </c>
      <c r="D94" s="97"/>
      <c r="E94" s="100">
        <f t="shared" si="5"/>
        <v>0</v>
      </c>
      <c r="F94" s="144"/>
      <c r="G94" s="78"/>
      <c r="H94" s="1"/>
      <c r="I94" s="28"/>
    </row>
    <row r="95" spans="1:9" s="8" customFormat="1" ht="24" customHeight="1" x14ac:dyDescent="0.2">
      <c r="A95" s="57" t="s">
        <v>29</v>
      </c>
      <c r="B95" s="24">
        <v>48</v>
      </c>
      <c r="C95" s="18" t="s">
        <v>1</v>
      </c>
      <c r="D95" s="97"/>
      <c r="E95" s="100">
        <f t="shared" si="5"/>
        <v>0</v>
      </c>
      <c r="F95" s="144"/>
      <c r="G95" s="78"/>
      <c r="H95" s="1"/>
      <c r="I95" s="28"/>
    </row>
    <row r="96" spans="1:9" s="8" customFormat="1" ht="24" customHeight="1" x14ac:dyDescent="0.2">
      <c r="A96" s="57" t="s">
        <v>31</v>
      </c>
      <c r="B96" s="24">
        <v>15</v>
      </c>
      <c r="C96" s="18" t="s">
        <v>1</v>
      </c>
      <c r="D96" s="97"/>
      <c r="E96" s="100">
        <f t="shared" si="5"/>
        <v>0</v>
      </c>
      <c r="F96" s="144"/>
      <c r="G96" s="78"/>
      <c r="H96" s="1"/>
      <c r="I96" s="28"/>
    </row>
    <row r="97" spans="1:9" s="8" customFormat="1" ht="24" customHeight="1" x14ac:dyDescent="0.2">
      <c r="A97" s="57" t="s">
        <v>61</v>
      </c>
      <c r="B97" s="24">
        <v>20</v>
      </c>
      <c r="C97" s="18" t="s">
        <v>1</v>
      </c>
      <c r="D97" s="97"/>
      <c r="E97" s="100">
        <f t="shared" si="5"/>
        <v>0</v>
      </c>
      <c r="F97" s="144"/>
      <c r="G97" s="78"/>
      <c r="H97" s="1"/>
      <c r="I97" s="28"/>
    </row>
    <row r="98" spans="1:9" s="8" customFormat="1" ht="24" customHeight="1" x14ac:dyDescent="0.2">
      <c r="A98" s="53" t="s">
        <v>35</v>
      </c>
      <c r="B98" s="30"/>
      <c r="C98" s="71"/>
      <c r="D98" s="71"/>
      <c r="E98" s="30"/>
      <c r="F98" s="144"/>
      <c r="G98" s="78"/>
      <c r="H98" s="1"/>
      <c r="I98" s="28"/>
    </row>
    <row r="99" spans="1:9" s="8" customFormat="1" ht="24" customHeight="1" x14ac:dyDescent="0.2">
      <c r="A99" s="57" t="s">
        <v>135</v>
      </c>
      <c r="B99" s="24">
        <v>1</v>
      </c>
      <c r="C99" s="18" t="s">
        <v>1</v>
      </c>
      <c r="D99" s="97"/>
      <c r="E99" s="100">
        <f t="shared" si="5"/>
        <v>0</v>
      </c>
      <c r="F99" s="144"/>
      <c r="G99" s="78"/>
      <c r="H99" s="1"/>
      <c r="I99" s="28"/>
    </row>
    <row r="100" spans="1:9" s="8" customFormat="1" ht="24" customHeight="1" x14ac:dyDescent="0.2">
      <c r="A100" s="57" t="s">
        <v>30</v>
      </c>
      <c r="B100" s="24">
        <v>4</v>
      </c>
      <c r="C100" s="18" t="s">
        <v>1</v>
      </c>
      <c r="D100" s="97"/>
      <c r="E100" s="100">
        <f t="shared" si="5"/>
        <v>0</v>
      </c>
      <c r="F100" s="144"/>
      <c r="G100" s="78"/>
      <c r="H100" s="1"/>
      <c r="I100" s="28"/>
    </row>
    <row r="101" spans="1:9" s="8" customFormat="1" ht="24" customHeight="1" x14ac:dyDescent="0.2">
      <c r="A101" s="53" t="s">
        <v>136</v>
      </c>
      <c r="B101" s="30"/>
      <c r="C101" s="71"/>
      <c r="D101" s="71"/>
      <c r="E101" s="30"/>
      <c r="F101" s="144"/>
      <c r="G101" s="78"/>
      <c r="H101" s="1"/>
      <c r="I101" s="28"/>
    </row>
    <row r="102" spans="1:9" s="8" customFormat="1" ht="24" customHeight="1" x14ac:dyDescent="0.2">
      <c r="A102" s="57" t="s">
        <v>32</v>
      </c>
      <c r="B102" s="19">
        <v>60</v>
      </c>
      <c r="C102" s="18" t="s">
        <v>2</v>
      </c>
      <c r="D102" s="97"/>
      <c r="E102" s="100">
        <f t="shared" si="5"/>
        <v>0</v>
      </c>
      <c r="F102" s="144"/>
      <c r="G102" s="78"/>
      <c r="H102" s="1"/>
      <c r="I102" s="28"/>
    </row>
    <row r="103" spans="1:9" s="8" customFormat="1" ht="24" customHeight="1" x14ac:dyDescent="0.2">
      <c r="A103" s="57" t="s">
        <v>33</v>
      </c>
      <c r="B103" s="19">
        <v>22</v>
      </c>
      <c r="C103" s="18" t="s">
        <v>1</v>
      </c>
      <c r="D103" s="97"/>
      <c r="E103" s="100">
        <f t="shared" si="5"/>
        <v>0</v>
      </c>
      <c r="F103" s="144"/>
      <c r="G103" s="78"/>
      <c r="H103" s="1"/>
      <c r="I103" s="28"/>
    </row>
    <row r="104" spans="1:9" s="8" customFormat="1" ht="24" customHeight="1" x14ac:dyDescent="0.2">
      <c r="A104" s="57" t="s">
        <v>34</v>
      </c>
      <c r="B104" s="19">
        <v>10</v>
      </c>
      <c r="C104" s="18" t="s">
        <v>1</v>
      </c>
      <c r="D104" s="97"/>
      <c r="E104" s="100">
        <f t="shared" si="5"/>
        <v>0</v>
      </c>
      <c r="F104" s="144"/>
      <c r="G104" s="78"/>
      <c r="H104" s="1"/>
      <c r="I104" s="28"/>
    </row>
    <row r="105" spans="1:9" s="8" customFormat="1" ht="24" customHeight="1" x14ac:dyDescent="0.2">
      <c r="A105" s="52" t="s">
        <v>43</v>
      </c>
      <c r="B105" s="19">
        <v>6</v>
      </c>
      <c r="C105" s="18" t="s">
        <v>1</v>
      </c>
      <c r="D105" s="97"/>
      <c r="E105" s="100">
        <f t="shared" si="5"/>
        <v>0</v>
      </c>
      <c r="F105" s="144"/>
      <c r="G105" s="78"/>
      <c r="H105" s="1"/>
      <c r="I105" s="28"/>
    </row>
    <row r="106" spans="1:9" s="8" customFormat="1" ht="24" customHeight="1" x14ac:dyDescent="0.2">
      <c r="A106" s="52" t="s">
        <v>137</v>
      </c>
      <c r="B106" s="19">
        <v>6</v>
      </c>
      <c r="C106" s="18" t="s">
        <v>1</v>
      </c>
      <c r="D106" s="97"/>
      <c r="E106" s="100">
        <f t="shared" si="5"/>
        <v>0</v>
      </c>
      <c r="F106" s="144"/>
      <c r="G106" s="78"/>
      <c r="H106" s="1"/>
      <c r="I106" s="28"/>
    </row>
    <row r="107" spans="1:9" s="8" customFormat="1" ht="24" customHeight="1" x14ac:dyDescent="0.2">
      <c r="A107" s="53" t="s">
        <v>138</v>
      </c>
      <c r="B107" s="30"/>
      <c r="C107" s="71"/>
      <c r="D107" s="71"/>
      <c r="E107" s="30"/>
      <c r="F107" s="144"/>
      <c r="G107" s="78"/>
      <c r="H107" s="1"/>
      <c r="I107" s="28"/>
    </row>
    <row r="108" spans="1:9" s="8" customFormat="1" ht="24" customHeight="1" x14ac:dyDescent="0.2">
      <c r="A108" s="56" t="s">
        <v>139</v>
      </c>
      <c r="B108" s="24">
        <v>2</v>
      </c>
      <c r="C108" s="18" t="s">
        <v>1</v>
      </c>
      <c r="D108" s="97"/>
      <c r="E108" s="100">
        <f t="shared" si="5"/>
        <v>0</v>
      </c>
      <c r="F108" s="144"/>
      <c r="G108" s="78"/>
      <c r="H108" s="1"/>
      <c r="I108" s="28"/>
    </row>
    <row r="109" spans="1:9" s="8" customFormat="1" ht="24" customHeight="1" x14ac:dyDescent="0.2">
      <c r="A109" s="56" t="s">
        <v>140</v>
      </c>
      <c r="B109" s="24">
        <v>8</v>
      </c>
      <c r="C109" s="18" t="s">
        <v>1</v>
      </c>
      <c r="D109" s="97"/>
      <c r="E109" s="100">
        <f t="shared" si="5"/>
        <v>0</v>
      </c>
      <c r="F109" s="144"/>
      <c r="G109" s="78"/>
      <c r="H109" s="1"/>
      <c r="I109" s="28"/>
    </row>
    <row r="110" spans="1:9" s="8" customFormat="1" ht="24" customHeight="1" x14ac:dyDescent="0.2">
      <c r="A110" s="56" t="s">
        <v>141</v>
      </c>
      <c r="B110" s="24">
        <v>12</v>
      </c>
      <c r="C110" s="18" t="s">
        <v>1</v>
      </c>
      <c r="D110" s="97"/>
      <c r="E110" s="100">
        <f t="shared" si="5"/>
        <v>0</v>
      </c>
      <c r="F110" s="144"/>
      <c r="G110" s="78"/>
      <c r="H110" s="1"/>
      <c r="I110" s="28"/>
    </row>
    <row r="111" spans="1:9" s="8" customFormat="1" ht="24" customHeight="1" x14ac:dyDescent="0.2">
      <c r="A111" s="52" t="s">
        <v>11</v>
      </c>
      <c r="B111" s="19">
        <v>1</v>
      </c>
      <c r="C111" s="18" t="s">
        <v>7</v>
      </c>
      <c r="D111" s="97"/>
      <c r="E111" s="100">
        <f t="shared" si="5"/>
        <v>0</v>
      </c>
      <c r="F111" s="145"/>
      <c r="G111" s="78"/>
      <c r="H111" s="1"/>
      <c r="I111" s="28"/>
    </row>
    <row r="112" spans="1:9" ht="24" customHeight="1" x14ac:dyDescent="0.2">
      <c r="A112" s="175" t="s">
        <v>19</v>
      </c>
      <c r="B112" s="175"/>
      <c r="C112" s="175"/>
      <c r="D112" s="90"/>
      <c r="E112" s="47">
        <f>SUM(E85:E111)</f>
        <v>0</v>
      </c>
      <c r="F112" s="32">
        <f>F84</f>
        <v>0</v>
      </c>
      <c r="G112" s="32">
        <f>F112+E112</f>
        <v>0</v>
      </c>
    </row>
    <row r="113" spans="1:9" ht="24" customHeight="1" x14ac:dyDescent="0.2">
      <c r="A113" s="14"/>
      <c r="B113" s="20"/>
      <c r="C113" s="20"/>
      <c r="D113" s="20"/>
      <c r="E113" s="46"/>
      <c r="F113" s="15"/>
      <c r="G113" s="16"/>
    </row>
    <row r="114" spans="1:9" ht="25" customHeight="1" x14ac:dyDescent="0.2">
      <c r="A114" s="167" t="s">
        <v>142</v>
      </c>
      <c r="B114" s="168"/>
      <c r="C114" s="168"/>
      <c r="D114" s="168"/>
      <c r="E114" s="168"/>
      <c r="F114" s="168"/>
      <c r="G114" s="169"/>
    </row>
    <row r="115" spans="1:9" ht="25" customHeight="1" x14ac:dyDescent="0.2">
      <c r="A115" s="146" t="s">
        <v>9</v>
      </c>
      <c r="B115" s="147"/>
      <c r="C115" s="147"/>
      <c r="D115" s="147"/>
      <c r="E115" s="147"/>
      <c r="F115" s="147"/>
      <c r="G115" s="148"/>
    </row>
    <row r="116" spans="1:9" s="8" customFormat="1" ht="25" customHeight="1" x14ac:dyDescent="0.2">
      <c r="A116" s="146" t="s">
        <v>143</v>
      </c>
      <c r="B116" s="147"/>
      <c r="C116" s="147"/>
      <c r="D116" s="88"/>
      <c r="E116" s="98"/>
      <c r="F116" s="157"/>
      <c r="G116" s="173"/>
      <c r="H116" s="28"/>
      <c r="I116" s="28"/>
    </row>
    <row r="117" spans="1:9" s="8" customFormat="1" ht="55.5" customHeight="1" x14ac:dyDescent="0.2">
      <c r="A117" s="56" t="s">
        <v>201</v>
      </c>
      <c r="B117" s="24">
        <v>22</v>
      </c>
      <c r="C117" s="18" t="s">
        <v>1</v>
      </c>
      <c r="D117" s="97"/>
      <c r="E117" s="100">
        <f>B117*D117</f>
        <v>0</v>
      </c>
      <c r="F117" s="157"/>
      <c r="G117" s="173"/>
      <c r="H117" s="28"/>
      <c r="I117" s="28"/>
    </row>
    <row r="118" spans="1:9" s="8" customFormat="1" ht="24" customHeight="1" x14ac:dyDescent="0.2">
      <c r="A118" s="57" t="s">
        <v>144</v>
      </c>
      <c r="B118" s="24">
        <v>20</v>
      </c>
      <c r="C118" s="18" t="s">
        <v>1</v>
      </c>
      <c r="D118" s="97"/>
      <c r="E118" s="100">
        <f t="shared" ref="E118:E124" si="6">B118*D118</f>
        <v>0</v>
      </c>
      <c r="F118" s="157"/>
      <c r="G118" s="173"/>
      <c r="H118" s="28"/>
      <c r="I118" s="28"/>
    </row>
    <row r="119" spans="1:9" s="8" customFormat="1" ht="24" customHeight="1" x14ac:dyDescent="0.2">
      <c r="A119" s="57" t="s">
        <v>56</v>
      </c>
      <c r="B119" s="24">
        <v>80</v>
      </c>
      <c r="C119" s="18" t="s">
        <v>1</v>
      </c>
      <c r="D119" s="97"/>
      <c r="E119" s="100">
        <f t="shared" si="6"/>
        <v>0</v>
      </c>
      <c r="F119" s="157"/>
      <c r="G119" s="173"/>
      <c r="H119" s="28"/>
      <c r="I119" s="28"/>
    </row>
    <row r="120" spans="1:9" s="8" customFormat="1" ht="24" customHeight="1" x14ac:dyDescent="0.2">
      <c r="A120" s="146" t="s">
        <v>145</v>
      </c>
      <c r="B120" s="147"/>
      <c r="C120" s="147"/>
      <c r="D120" s="71"/>
      <c r="E120" s="30"/>
      <c r="F120" s="157"/>
      <c r="G120" s="173"/>
      <c r="H120" s="28"/>
      <c r="I120" s="28"/>
    </row>
    <row r="121" spans="1:9" s="8" customFormat="1" ht="67.5" customHeight="1" x14ac:dyDescent="0.2">
      <c r="A121" s="56" t="s">
        <v>240</v>
      </c>
      <c r="B121" s="24">
        <v>45</v>
      </c>
      <c r="C121" s="18" t="s">
        <v>1</v>
      </c>
      <c r="D121" s="97"/>
      <c r="E121" s="100">
        <f t="shared" si="6"/>
        <v>0</v>
      </c>
      <c r="F121" s="157"/>
      <c r="G121" s="173"/>
      <c r="H121" s="28"/>
      <c r="I121" s="28"/>
    </row>
    <row r="122" spans="1:9" s="8" customFormat="1" ht="24" customHeight="1" x14ac:dyDescent="0.2">
      <c r="A122" s="57" t="s">
        <v>144</v>
      </c>
      <c r="B122" s="24">
        <v>20</v>
      </c>
      <c r="C122" s="18" t="s">
        <v>1</v>
      </c>
      <c r="D122" s="97"/>
      <c r="E122" s="100">
        <f t="shared" si="6"/>
        <v>0</v>
      </c>
      <c r="F122" s="157"/>
      <c r="G122" s="173"/>
      <c r="H122" s="28"/>
      <c r="I122" s="28"/>
    </row>
    <row r="123" spans="1:9" s="8" customFormat="1" ht="24" customHeight="1" x14ac:dyDescent="0.2">
      <c r="A123" s="57" t="s">
        <v>56</v>
      </c>
      <c r="B123" s="24">
        <v>80</v>
      </c>
      <c r="C123" s="18" t="s">
        <v>1</v>
      </c>
      <c r="D123" s="97"/>
      <c r="E123" s="100">
        <f t="shared" si="6"/>
        <v>0</v>
      </c>
      <c r="F123" s="157"/>
      <c r="G123" s="173"/>
      <c r="H123" s="28"/>
      <c r="I123" s="28"/>
    </row>
    <row r="124" spans="1:9" s="8" customFormat="1" ht="24" customHeight="1" x14ac:dyDescent="0.2">
      <c r="A124" s="52" t="s">
        <v>11</v>
      </c>
      <c r="B124" s="19">
        <v>1</v>
      </c>
      <c r="C124" s="18" t="s">
        <v>7</v>
      </c>
      <c r="D124" s="97"/>
      <c r="E124" s="100">
        <f t="shared" si="6"/>
        <v>0</v>
      </c>
      <c r="F124" s="158"/>
      <c r="G124" s="174"/>
      <c r="H124" s="28"/>
      <c r="I124" s="28"/>
    </row>
    <row r="125" spans="1:9" ht="24" customHeight="1" x14ac:dyDescent="0.2">
      <c r="A125" s="156" t="s">
        <v>19</v>
      </c>
      <c r="B125" s="156"/>
      <c r="C125" s="156"/>
      <c r="D125" s="89"/>
      <c r="E125" s="44">
        <f>SUM(E117:E124)</f>
        <v>0</v>
      </c>
      <c r="F125" s="32">
        <f>F116</f>
        <v>0</v>
      </c>
      <c r="G125" s="32">
        <f>F125+E125</f>
        <v>0</v>
      </c>
    </row>
    <row r="126" spans="1:9" ht="20" x14ac:dyDescent="0.2">
      <c r="A126" s="14"/>
      <c r="B126" s="20"/>
      <c r="C126" s="20"/>
      <c r="D126" s="20"/>
      <c r="E126" s="46"/>
      <c r="F126" s="15"/>
      <c r="G126" s="16"/>
    </row>
    <row r="127" spans="1:9" ht="25" customHeight="1" x14ac:dyDescent="0.2">
      <c r="A127" s="167" t="s">
        <v>36</v>
      </c>
      <c r="B127" s="168"/>
      <c r="C127" s="168"/>
      <c r="D127" s="168"/>
      <c r="E127" s="168"/>
      <c r="F127" s="168"/>
      <c r="G127" s="169"/>
    </row>
    <row r="128" spans="1:9" ht="25" customHeight="1" x14ac:dyDescent="0.2">
      <c r="A128" s="146" t="s">
        <v>9</v>
      </c>
      <c r="B128" s="147"/>
      <c r="C128" s="147"/>
      <c r="D128" s="147"/>
      <c r="E128" s="147"/>
      <c r="F128" s="147"/>
      <c r="G128" s="148"/>
    </row>
    <row r="129" spans="1:9" s="8" customFormat="1" ht="24" customHeight="1" x14ac:dyDescent="0.2">
      <c r="A129" s="52" t="s">
        <v>234</v>
      </c>
      <c r="B129" s="24">
        <v>4</v>
      </c>
      <c r="C129" s="31" t="s">
        <v>1</v>
      </c>
      <c r="D129" s="97"/>
      <c r="E129" s="100">
        <f>B129*D129</f>
        <v>0</v>
      </c>
      <c r="F129" s="157"/>
      <c r="G129" s="173"/>
      <c r="H129" s="28"/>
      <c r="I129" s="28"/>
    </row>
    <row r="130" spans="1:9" s="8" customFormat="1" ht="24" customHeight="1" x14ac:dyDescent="0.2">
      <c r="A130" s="52" t="s">
        <v>11</v>
      </c>
      <c r="B130" s="24">
        <v>1</v>
      </c>
      <c r="C130" s="18" t="s">
        <v>7</v>
      </c>
      <c r="D130" s="97"/>
      <c r="E130" s="100">
        <f>B130*D130</f>
        <v>0</v>
      </c>
      <c r="F130" s="157"/>
      <c r="G130" s="173"/>
      <c r="H130" s="28"/>
      <c r="I130" s="28"/>
    </row>
    <row r="131" spans="1:9" ht="24" customHeight="1" x14ac:dyDescent="0.2">
      <c r="A131" s="156" t="s">
        <v>19</v>
      </c>
      <c r="B131" s="156"/>
      <c r="C131" s="156"/>
      <c r="D131" s="89"/>
      <c r="E131" s="44">
        <f>SUM(E129:E130)</f>
        <v>0</v>
      </c>
      <c r="F131" s="32">
        <f>F129</f>
        <v>0</v>
      </c>
      <c r="G131" s="32">
        <f>F131+E131</f>
        <v>0</v>
      </c>
    </row>
    <row r="132" spans="1:9" ht="20" x14ac:dyDescent="0.2">
      <c r="A132" s="14"/>
      <c r="B132" s="20"/>
      <c r="C132" s="20"/>
      <c r="D132" s="20"/>
      <c r="E132" s="46"/>
      <c r="F132" s="15"/>
      <c r="G132" s="16"/>
    </row>
    <row r="133" spans="1:9" ht="25" customHeight="1" x14ac:dyDescent="0.2">
      <c r="A133" s="167" t="s">
        <v>37</v>
      </c>
      <c r="B133" s="168"/>
      <c r="C133" s="168"/>
      <c r="D133" s="168"/>
      <c r="E133" s="168"/>
      <c r="F133" s="168"/>
      <c r="G133" s="169"/>
    </row>
    <row r="134" spans="1:9" ht="25" customHeight="1" x14ac:dyDescent="0.2">
      <c r="A134" s="146" t="s">
        <v>239</v>
      </c>
      <c r="B134" s="147"/>
      <c r="C134" s="147"/>
      <c r="D134" s="147"/>
      <c r="E134" s="147"/>
      <c r="F134" s="147"/>
      <c r="G134" s="148"/>
    </row>
    <row r="135" spans="1:9" ht="76.5" customHeight="1" x14ac:dyDescent="0.2">
      <c r="A135" s="170" t="s">
        <v>195</v>
      </c>
      <c r="B135" s="171"/>
      <c r="C135" s="171"/>
      <c r="D135" s="171"/>
      <c r="E135" s="171"/>
      <c r="F135" s="171"/>
      <c r="G135" s="172"/>
      <c r="H135" s="39"/>
    </row>
    <row r="136" spans="1:9" s="8" customFormat="1" ht="25" customHeight="1" x14ac:dyDescent="0.2">
      <c r="A136" s="55" t="s">
        <v>146</v>
      </c>
      <c r="B136" s="24">
        <v>830.52</v>
      </c>
      <c r="C136" s="31" t="s">
        <v>155</v>
      </c>
      <c r="D136" s="97"/>
      <c r="E136" s="100">
        <f>B136*D136</f>
        <v>0</v>
      </c>
      <c r="F136" s="157"/>
      <c r="G136" s="173"/>
      <c r="H136" s="28"/>
      <c r="I136" s="28"/>
    </row>
    <row r="137" spans="1:9" s="8" customFormat="1" ht="24" customHeight="1" x14ac:dyDescent="0.2">
      <c r="A137" s="55" t="s">
        <v>147</v>
      </c>
      <c r="B137" s="24">
        <v>280</v>
      </c>
      <c r="C137" s="18" t="s">
        <v>1</v>
      </c>
      <c r="D137" s="97"/>
      <c r="E137" s="100">
        <f t="shared" ref="E137:E140" si="7">B137*D137</f>
        <v>0</v>
      </c>
      <c r="F137" s="157"/>
      <c r="G137" s="173"/>
      <c r="H137" s="28"/>
      <c r="I137" s="28"/>
    </row>
    <row r="138" spans="1:9" s="8" customFormat="1" ht="24" customHeight="1" x14ac:dyDescent="0.2">
      <c r="A138" s="55" t="s">
        <v>148</v>
      </c>
      <c r="B138" s="24">
        <v>280</v>
      </c>
      <c r="C138" s="18" t="s">
        <v>1</v>
      </c>
      <c r="D138" s="97"/>
      <c r="E138" s="100">
        <f t="shared" si="7"/>
        <v>0</v>
      </c>
      <c r="F138" s="157"/>
      <c r="G138" s="173"/>
      <c r="H138" s="28"/>
      <c r="I138" s="28"/>
    </row>
    <row r="139" spans="1:9" s="8" customFormat="1" ht="24" customHeight="1" x14ac:dyDescent="0.2">
      <c r="A139" s="55" t="s">
        <v>149</v>
      </c>
      <c r="B139" s="24">
        <v>70</v>
      </c>
      <c r="C139" s="18" t="s">
        <v>1</v>
      </c>
      <c r="D139" s="97"/>
      <c r="E139" s="100">
        <f t="shared" si="7"/>
        <v>0</v>
      </c>
      <c r="F139" s="157"/>
      <c r="G139" s="173"/>
      <c r="H139" s="28"/>
      <c r="I139" s="28"/>
    </row>
    <row r="140" spans="1:9" s="8" customFormat="1" ht="24" customHeight="1" x14ac:dyDescent="0.2">
      <c r="A140" s="55" t="s">
        <v>20</v>
      </c>
      <c r="B140" s="24">
        <v>1</v>
      </c>
      <c r="C140" s="18" t="s">
        <v>1</v>
      </c>
      <c r="D140" s="97"/>
      <c r="E140" s="100">
        <f t="shared" si="7"/>
        <v>0</v>
      </c>
      <c r="F140" s="158"/>
      <c r="G140" s="174"/>
      <c r="H140" s="28"/>
      <c r="I140" s="28"/>
    </row>
    <row r="141" spans="1:9" ht="24" customHeight="1" x14ac:dyDescent="0.2">
      <c r="A141" s="156" t="s">
        <v>19</v>
      </c>
      <c r="B141" s="156"/>
      <c r="C141" s="156"/>
      <c r="D141" s="89"/>
      <c r="E141" s="44">
        <f>SUM(E136:E140)</f>
        <v>0</v>
      </c>
      <c r="F141" s="32">
        <f>F136</f>
        <v>0</v>
      </c>
      <c r="G141" s="32">
        <f>F141+E141</f>
        <v>0</v>
      </c>
    </row>
    <row r="142" spans="1:9" ht="20" x14ac:dyDescent="0.2">
      <c r="A142" s="14"/>
      <c r="B142" s="20"/>
      <c r="C142" s="20"/>
      <c r="D142" s="20"/>
      <c r="E142" s="46"/>
      <c r="F142" s="15"/>
      <c r="G142" s="16"/>
    </row>
    <row r="143" spans="1:9" ht="25" customHeight="1" x14ac:dyDescent="0.2">
      <c r="A143" s="167" t="s">
        <v>38</v>
      </c>
      <c r="B143" s="168"/>
      <c r="C143" s="168"/>
      <c r="D143" s="168"/>
      <c r="E143" s="168"/>
      <c r="F143" s="168"/>
      <c r="G143" s="169"/>
    </row>
    <row r="144" spans="1:9" s="8" customFormat="1" ht="24.75" customHeight="1" x14ac:dyDescent="0.2">
      <c r="A144" s="53" t="s">
        <v>67</v>
      </c>
      <c r="B144" s="72"/>
      <c r="C144" s="71"/>
      <c r="D144" s="71"/>
      <c r="E144" s="98"/>
      <c r="F144" s="157"/>
      <c r="G144" s="173"/>
      <c r="H144" s="28"/>
      <c r="I144" s="28"/>
    </row>
    <row r="145" spans="1:10" s="8" customFormat="1" ht="39.75" customHeight="1" x14ac:dyDescent="0.2">
      <c r="A145" s="52" t="s">
        <v>150</v>
      </c>
      <c r="B145" s="19">
        <v>34</v>
      </c>
      <c r="C145" s="18" t="s">
        <v>1</v>
      </c>
      <c r="D145" s="97"/>
      <c r="E145" s="100">
        <f>B145*D145</f>
        <v>0</v>
      </c>
      <c r="F145" s="157"/>
      <c r="G145" s="173"/>
      <c r="H145" s="28"/>
      <c r="I145" s="28"/>
    </row>
    <row r="146" spans="1:10" s="8" customFormat="1" ht="43.5" customHeight="1" x14ac:dyDescent="0.2">
      <c r="A146" s="52" t="s">
        <v>151</v>
      </c>
      <c r="B146" s="19">
        <v>1</v>
      </c>
      <c r="C146" s="18" t="s">
        <v>1</v>
      </c>
      <c r="D146" s="97"/>
      <c r="E146" s="100">
        <f t="shared" ref="E146:E149" si="8">B146*D146</f>
        <v>0</v>
      </c>
      <c r="F146" s="157"/>
      <c r="G146" s="173"/>
      <c r="H146" s="28"/>
      <c r="I146" s="28"/>
    </row>
    <row r="147" spans="1:10" s="8" customFormat="1" ht="24" customHeight="1" x14ac:dyDescent="0.2">
      <c r="A147" s="52" t="s">
        <v>203</v>
      </c>
      <c r="B147" s="19">
        <v>20</v>
      </c>
      <c r="C147" s="18" t="s">
        <v>1</v>
      </c>
      <c r="D147" s="97"/>
      <c r="E147" s="100">
        <f t="shared" si="8"/>
        <v>0</v>
      </c>
      <c r="F147" s="157"/>
      <c r="G147" s="173"/>
      <c r="H147" s="28"/>
      <c r="I147" s="28"/>
    </row>
    <row r="148" spans="1:10" s="8" customFormat="1" ht="24" customHeight="1" x14ac:dyDescent="0.2">
      <c r="A148" s="52" t="s">
        <v>202</v>
      </c>
      <c r="B148" s="19">
        <v>2</v>
      </c>
      <c r="C148" s="18" t="s">
        <v>1</v>
      </c>
      <c r="D148" s="97"/>
      <c r="E148" s="100">
        <f t="shared" si="8"/>
        <v>0</v>
      </c>
      <c r="F148" s="158"/>
      <c r="G148" s="174"/>
      <c r="H148" s="28"/>
      <c r="I148" s="28"/>
    </row>
    <row r="149" spans="1:10" s="8" customFormat="1" ht="25" customHeight="1" x14ac:dyDescent="0.2">
      <c r="A149" s="55" t="s">
        <v>20</v>
      </c>
      <c r="B149" s="19">
        <v>1</v>
      </c>
      <c r="C149" s="18" t="s">
        <v>1</v>
      </c>
      <c r="D149" s="97"/>
      <c r="E149" s="100">
        <f t="shared" si="8"/>
        <v>0</v>
      </c>
      <c r="F149" s="158"/>
      <c r="G149" s="174"/>
      <c r="H149" s="28"/>
      <c r="I149" s="28"/>
    </row>
    <row r="150" spans="1:10" ht="24" customHeight="1" x14ac:dyDescent="0.2">
      <c r="A150" s="156" t="s">
        <v>19</v>
      </c>
      <c r="B150" s="156"/>
      <c r="C150" s="156"/>
      <c r="D150" s="89"/>
      <c r="E150" s="44">
        <f>SUM(E145:E149)</f>
        <v>0</v>
      </c>
      <c r="F150" s="32">
        <f>F144</f>
        <v>0</v>
      </c>
      <c r="G150" s="32">
        <f>F150+E150</f>
        <v>0</v>
      </c>
    </row>
    <row r="151" spans="1:10" ht="21" customHeight="1" x14ac:dyDescent="0.2">
      <c r="A151" s="9"/>
      <c r="B151" s="10"/>
      <c r="C151" s="10"/>
      <c r="D151" s="10"/>
      <c r="E151" s="48"/>
      <c r="F151" s="21"/>
      <c r="G151" s="22"/>
      <c r="J151" s="13"/>
    </row>
    <row r="152" spans="1:10" ht="25" customHeight="1" x14ac:dyDescent="0.2">
      <c r="A152" s="167" t="s">
        <v>23</v>
      </c>
      <c r="B152" s="168"/>
      <c r="C152" s="168"/>
      <c r="D152" s="168"/>
      <c r="E152" s="168"/>
      <c r="F152" s="168"/>
      <c r="G152" s="169"/>
    </row>
    <row r="153" spans="1:10" ht="25" customHeight="1" x14ac:dyDescent="0.2">
      <c r="A153" s="146" t="s">
        <v>9</v>
      </c>
      <c r="B153" s="147"/>
      <c r="C153" s="147"/>
      <c r="D153" s="147"/>
      <c r="E153" s="147"/>
      <c r="F153" s="147"/>
      <c r="G153" s="148"/>
    </row>
    <row r="154" spans="1:10" ht="86.25" customHeight="1" x14ac:dyDescent="0.2">
      <c r="A154" s="170" t="s">
        <v>153</v>
      </c>
      <c r="B154" s="171"/>
      <c r="C154" s="171"/>
      <c r="D154" s="171"/>
      <c r="E154" s="171"/>
      <c r="F154" s="171"/>
      <c r="G154" s="172"/>
      <c r="H154" s="39"/>
    </row>
    <row r="155" spans="1:10" s="8" customFormat="1" ht="25" customHeight="1" x14ac:dyDescent="0.2">
      <c r="A155" s="53" t="s">
        <v>13</v>
      </c>
      <c r="B155" s="30"/>
      <c r="C155" s="71"/>
      <c r="D155" s="71"/>
      <c r="E155" s="98"/>
      <c r="F155" s="157"/>
      <c r="G155" s="173"/>
      <c r="H155" s="28"/>
      <c r="I155" s="28"/>
    </row>
    <row r="156" spans="1:10" s="8" customFormat="1" ht="24" customHeight="1" x14ac:dyDescent="0.2">
      <c r="A156" s="52" t="s">
        <v>14</v>
      </c>
      <c r="B156" s="24">
        <v>1</v>
      </c>
      <c r="C156" s="18" t="s">
        <v>1</v>
      </c>
      <c r="D156" s="97"/>
      <c r="E156" s="100">
        <f>B156*D156</f>
        <v>0</v>
      </c>
      <c r="F156" s="157"/>
      <c r="G156" s="173"/>
      <c r="H156" s="28"/>
      <c r="I156" s="28"/>
    </row>
    <row r="157" spans="1:10" s="8" customFormat="1" ht="24" customHeight="1" x14ac:dyDescent="0.2">
      <c r="A157" s="52" t="s">
        <v>62</v>
      </c>
      <c r="B157" s="24">
        <v>1</v>
      </c>
      <c r="C157" s="18" t="s">
        <v>1</v>
      </c>
      <c r="D157" s="97"/>
      <c r="E157" s="100">
        <f t="shared" ref="E157:E177" si="9">B157*D157</f>
        <v>0</v>
      </c>
      <c r="F157" s="157"/>
      <c r="G157" s="173"/>
      <c r="H157" s="28"/>
      <c r="I157" s="28"/>
    </row>
    <row r="158" spans="1:10" s="8" customFormat="1" ht="24" customHeight="1" x14ac:dyDescent="0.2">
      <c r="A158" s="52" t="s">
        <v>63</v>
      </c>
      <c r="B158" s="24">
        <v>4</v>
      </c>
      <c r="C158" s="18" t="s">
        <v>1</v>
      </c>
      <c r="D158" s="97"/>
      <c r="E158" s="100">
        <f t="shared" si="9"/>
        <v>0</v>
      </c>
      <c r="F158" s="157"/>
      <c r="G158" s="173"/>
      <c r="H158" s="28"/>
      <c r="I158" s="28"/>
    </row>
    <row r="159" spans="1:10" s="8" customFormat="1" ht="24" customHeight="1" x14ac:dyDescent="0.2">
      <c r="A159" s="52" t="s">
        <v>205</v>
      </c>
      <c r="B159" s="24">
        <v>1</v>
      </c>
      <c r="C159" s="18" t="s">
        <v>1</v>
      </c>
      <c r="D159" s="97"/>
      <c r="E159" s="100">
        <f t="shared" si="9"/>
        <v>0</v>
      </c>
      <c r="F159" s="157"/>
      <c r="G159" s="173"/>
      <c r="H159" s="28"/>
      <c r="I159" s="28"/>
    </row>
    <row r="160" spans="1:10" s="8" customFormat="1" ht="24" customHeight="1" x14ac:dyDescent="0.2">
      <c r="A160" s="52" t="s">
        <v>64</v>
      </c>
      <c r="B160" s="24">
        <v>200</v>
      </c>
      <c r="C160" s="18" t="s">
        <v>2</v>
      </c>
      <c r="D160" s="97"/>
      <c r="E160" s="100">
        <f t="shared" si="9"/>
        <v>0</v>
      </c>
      <c r="F160" s="158"/>
      <c r="G160" s="174"/>
      <c r="H160" s="28"/>
      <c r="I160" s="28"/>
    </row>
    <row r="161" spans="1:9" s="8" customFormat="1" ht="24" customHeight="1" x14ac:dyDescent="0.2">
      <c r="A161" s="52" t="s">
        <v>65</v>
      </c>
      <c r="B161" s="24">
        <v>4</v>
      </c>
      <c r="C161" s="18" t="s">
        <v>1</v>
      </c>
      <c r="D161" s="97"/>
      <c r="E161" s="100">
        <f t="shared" si="9"/>
        <v>0</v>
      </c>
      <c r="F161" s="158"/>
      <c r="G161" s="174"/>
      <c r="H161" s="28"/>
      <c r="I161" s="28"/>
    </row>
    <row r="162" spans="1:9" s="8" customFormat="1" ht="24" customHeight="1" x14ac:dyDescent="0.2">
      <c r="A162" s="53" t="s">
        <v>15</v>
      </c>
      <c r="B162" s="30"/>
      <c r="C162" s="71"/>
      <c r="D162" s="71"/>
      <c r="E162" s="30"/>
      <c r="F162" s="158"/>
      <c r="G162" s="174"/>
      <c r="H162" s="28"/>
      <c r="I162" s="28"/>
    </row>
    <row r="163" spans="1:9" s="8" customFormat="1" ht="24" customHeight="1" x14ac:dyDescent="0.2">
      <c r="A163" s="52" t="s">
        <v>14</v>
      </c>
      <c r="B163" s="24">
        <v>1</v>
      </c>
      <c r="C163" s="18" t="s">
        <v>1</v>
      </c>
      <c r="D163" s="97"/>
      <c r="E163" s="100">
        <f t="shared" si="9"/>
        <v>0</v>
      </c>
      <c r="F163" s="158"/>
      <c r="G163" s="174"/>
      <c r="H163" s="28"/>
      <c r="I163" s="28"/>
    </row>
    <row r="164" spans="1:9" s="8" customFormat="1" ht="24" customHeight="1" x14ac:dyDescent="0.2">
      <c r="A164" s="52" t="s">
        <v>62</v>
      </c>
      <c r="B164" s="24">
        <v>1</v>
      </c>
      <c r="C164" s="18" t="s">
        <v>1</v>
      </c>
      <c r="D164" s="97"/>
      <c r="E164" s="100">
        <f t="shared" si="9"/>
        <v>0</v>
      </c>
      <c r="F164" s="158"/>
      <c r="G164" s="174"/>
      <c r="H164" s="28"/>
      <c r="I164" s="28"/>
    </row>
    <row r="165" spans="1:9" s="8" customFormat="1" ht="24" customHeight="1" x14ac:dyDescent="0.2">
      <c r="A165" s="52" t="s">
        <v>63</v>
      </c>
      <c r="B165" s="24">
        <v>4</v>
      </c>
      <c r="C165" s="18" t="s">
        <v>1</v>
      </c>
      <c r="D165" s="97"/>
      <c r="E165" s="100">
        <f t="shared" si="9"/>
        <v>0</v>
      </c>
      <c r="F165" s="158"/>
      <c r="G165" s="174"/>
      <c r="H165" s="28"/>
      <c r="I165" s="28"/>
    </row>
    <row r="166" spans="1:9" s="8" customFormat="1" ht="24" customHeight="1" x14ac:dyDescent="0.2">
      <c r="A166" s="52" t="s">
        <v>207</v>
      </c>
      <c r="B166" s="24">
        <v>1</v>
      </c>
      <c r="C166" s="18" t="s">
        <v>1</v>
      </c>
      <c r="D166" s="97"/>
      <c r="E166" s="100">
        <f t="shared" si="9"/>
        <v>0</v>
      </c>
      <c r="F166" s="158"/>
      <c r="G166" s="174"/>
      <c r="H166" s="28"/>
      <c r="I166" s="28"/>
    </row>
    <row r="167" spans="1:9" s="8" customFormat="1" ht="24" customHeight="1" x14ac:dyDescent="0.2">
      <c r="A167" s="52" t="s">
        <v>208</v>
      </c>
      <c r="B167" s="24">
        <v>1</v>
      </c>
      <c r="C167" s="18" t="s">
        <v>1</v>
      </c>
      <c r="D167" s="97"/>
      <c r="E167" s="100">
        <f t="shared" si="9"/>
        <v>0</v>
      </c>
      <c r="F167" s="158"/>
      <c r="G167" s="174"/>
      <c r="H167" s="28"/>
      <c r="I167" s="28"/>
    </row>
    <row r="168" spans="1:9" s="8" customFormat="1" ht="24" customHeight="1" x14ac:dyDescent="0.2">
      <c r="A168" s="52" t="s">
        <v>64</v>
      </c>
      <c r="B168" s="24">
        <v>220</v>
      </c>
      <c r="C168" s="18" t="s">
        <v>2</v>
      </c>
      <c r="D168" s="97"/>
      <c r="E168" s="100">
        <f t="shared" si="9"/>
        <v>0</v>
      </c>
      <c r="F168" s="158"/>
      <c r="G168" s="174"/>
      <c r="H168" s="28"/>
      <c r="I168" s="28"/>
    </row>
    <row r="169" spans="1:9" s="8" customFormat="1" ht="24" customHeight="1" x14ac:dyDescent="0.2">
      <c r="A169" s="52" t="s">
        <v>65</v>
      </c>
      <c r="B169" s="24">
        <v>4</v>
      </c>
      <c r="C169" s="18" t="s">
        <v>1</v>
      </c>
      <c r="D169" s="97"/>
      <c r="E169" s="100">
        <f t="shared" si="9"/>
        <v>0</v>
      </c>
      <c r="F169" s="158"/>
      <c r="G169" s="174"/>
      <c r="H169" s="28"/>
      <c r="I169" s="28"/>
    </row>
    <row r="170" spans="1:9" s="8" customFormat="1" ht="24" customHeight="1" x14ac:dyDescent="0.2">
      <c r="A170" s="53" t="s">
        <v>152</v>
      </c>
      <c r="B170" s="30"/>
      <c r="C170" s="71"/>
      <c r="D170" s="71"/>
      <c r="E170" s="30"/>
      <c r="F170" s="158"/>
      <c r="G170" s="174"/>
      <c r="H170" s="28"/>
      <c r="I170" s="28"/>
    </row>
    <row r="171" spans="1:9" s="8" customFormat="1" ht="24" customHeight="1" x14ac:dyDescent="0.2">
      <c r="A171" s="52" t="s">
        <v>204</v>
      </c>
      <c r="B171" s="24">
        <v>1</v>
      </c>
      <c r="C171" s="18" t="s">
        <v>1</v>
      </c>
      <c r="D171" s="97"/>
      <c r="E171" s="100">
        <f t="shared" si="9"/>
        <v>0</v>
      </c>
      <c r="F171" s="158"/>
      <c r="G171" s="174"/>
      <c r="H171" s="28"/>
      <c r="I171" s="28"/>
    </row>
    <row r="172" spans="1:9" s="8" customFormat="1" ht="24" customHeight="1" x14ac:dyDescent="0.2">
      <c r="A172" s="52" t="s">
        <v>62</v>
      </c>
      <c r="B172" s="24">
        <v>1</v>
      </c>
      <c r="C172" s="18" t="s">
        <v>1</v>
      </c>
      <c r="D172" s="97"/>
      <c r="E172" s="100">
        <f t="shared" si="9"/>
        <v>0</v>
      </c>
      <c r="F172" s="158"/>
      <c r="G172" s="174"/>
      <c r="H172" s="28"/>
      <c r="I172" s="28"/>
    </row>
    <row r="173" spans="1:9" s="8" customFormat="1" ht="24" customHeight="1" x14ac:dyDescent="0.2">
      <c r="A173" s="52" t="s">
        <v>63</v>
      </c>
      <c r="B173" s="24">
        <v>4</v>
      </c>
      <c r="C173" s="18" t="s">
        <v>1</v>
      </c>
      <c r="D173" s="97"/>
      <c r="E173" s="100">
        <f t="shared" si="9"/>
        <v>0</v>
      </c>
      <c r="F173" s="158"/>
      <c r="G173" s="174"/>
      <c r="H173" s="28"/>
      <c r="I173" s="28"/>
    </row>
    <row r="174" spans="1:9" s="8" customFormat="1" ht="24" customHeight="1" x14ac:dyDescent="0.2">
      <c r="A174" s="52" t="s">
        <v>206</v>
      </c>
      <c r="B174" s="24">
        <v>1</v>
      </c>
      <c r="C174" s="18" t="s">
        <v>1</v>
      </c>
      <c r="D174" s="97"/>
      <c r="E174" s="100">
        <f t="shared" si="9"/>
        <v>0</v>
      </c>
      <c r="F174" s="158"/>
      <c r="G174" s="174"/>
      <c r="H174" s="28"/>
      <c r="I174" s="28"/>
    </row>
    <row r="175" spans="1:9" s="8" customFormat="1" ht="24" customHeight="1" x14ac:dyDescent="0.2">
      <c r="A175" s="52" t="s">
        <v>205</v>
      </c>
      <c r="B175" s="24">
        <v>1</v>
      </c>
      <c r="C175" s="18" t="s">
        <v>1</v>
      </c>
      <c r="D175" s="97"/>
      <c r="E175" s="100">
        <f t="shared" si="9"/>
        <v>0</v>
      </c>
      <c r="F175" s="158"/>
      <c r="G175" s="174"/>
      <c r="H175" s="28"/>
      <c r="I175" s="28"/>
    </row>
    <row r="176" spans="1:9" s="8" customFormat="1" ht="24" customHeight="1" x14ac:dyDescent="0.2">
      <c r="A176" s="52" t="s">
        <v>64</v>
      </c>
      <c r="B176" s="24">
        <v>220</v>
      </c>
      <c r="C176" s="18" t="s">
        <v>2</v>
      </c>
      <c r="D176" s="97"/>
      <c r="E176" s="100">
        <f t="shared" si="9"/>
        <v>0</v>
      </c>
      <c r="F176" s="158"/>
      <c r="G176" s="174"/>
      <c r="H176" s="28"/>
      <c r="I176" s="28"/>
    </row>
    <row r="177" spans="1:10" s="8" customFormat="1" ht="24" customHeight="1" x14ac:dyDescent="0.2">
      <c r="A177" s="52" t="s">
        <v>65</v>
      </c>
      <c r="B177" s="24">
        <v>4</v>
      </c>
      <c r="C177" s="18" t="s">
        <v>1</v>
      </c>
      <c r="D177" s="97"/>
      <c r="E177" s="100">
        <f t="shared" si="9"/>
        <v>0</v>
      </c>
      <c r="F177" s="158"/>
      <c r="G177" s="174"/>
      <c r="H177" s="28"/>
      <c r="I177" s="28"/>
    </row>
    <row r="178" spans="1:10" ht="24" customHeight="1" x14ac:dyDescent="0.2">
      <c r="A178" s="156" t="s">
        <v>19</v>
      </c>
      <c r="B178" s="156"/>
      <c r="C178" s="156"/>
      <c r="D178" s="89"/>
      <c r="E178" s="44">
        <f>SUM(E156:E177)</f>
        <v>0</v>
      </c>
      <c r="F178" s="32">
        <f>F155</f>
        <v>0</v>
      </c>
      <c r="G178" s="32">
        <f>F178+E178</f>
        <v>0</v>
      </c>
    </row>
    <row r="179" spans="1:10" ht="21" customHeight="1" x14ac:dyDescent="0.2">
      <c r="A179" s="9"/>
      <c r="B179" s="10"/>
      <c r="C179" s="10"/>
      <c r="D179" s="10"/>
      <c r="E179" s="48"/>
      <c r="F179" s="21"/>
      <c r="G179" s="22"/>
      <c r="J179" s="13"/>
    </row>
    <row r="180" spans="1:10" ht="25" customHeight="1" x14ac:dyDescent="0.2">
      <c r="A180" s="154" t="s">
        <v>99</v>
      </c>
      <c r="B180" s="154"/>
      <c r="C180" s="154"/>
      <c r="D180" s="154"/>
      <c r="E180" s="154"/>
      <c r="F180" s="154"/>
      <c r="G180" s="154"/>
    </row>
    <row r="181" spans="1:10" ht="72.75" customHeight="1" x14ac:dyDescent="0.2">
      <c r="A181" s="170" t="s">
        <v>100</v>
      </c>
      <c r="B181" s="171"/>
      <c r="C181" s="171"/>
      <c r="D181" s="171"/>
      <c r="E181" s="171"/>
      <c r="F181" s="171"/>
      <c r="G181" s="172"/>
    </row>
    <row r="182" spans="1:10" s="8" customFormat="1" ht="24.75" customHeight="1" x14ac:dyDescent="0.2">
      <c r="A182" s="57" t="s">
        <v>101</v>
      </c>
      <c r="B182" s="24">
        <v>2</v>
      </c>
      <c r="C182" s="18" t="s">
        <v>1</v>
      </c>
      <c r="D182" s="97"/>
      <c r="E182" s="100">
        <f>B182*D182</f>
        <v>0</v>
      </c>
      <c r="F182" s="157"/>
      <c r="G182" s="173"/>
      <c r="H182" s="28"/>
      <c r="I182" s="28"/>
    </row>
    <row r="183" spans="1:10" s="8" customFormat="1" ht="24.75" customHeight="1" x14ac:dyDescent="0.2">
      <c r="A183" s="57" t="s">
        <v>154</v>
      </c>
      <c r="B183" s="24">
        <v>2</v>
      </c>
      <c r="C183" s="18" t="s">
        <v>1</v>
      </c>
      <c r="D183" s="97"/>
      <c r="E183" s="100">
        <f t="shared" ref="E183:E186" si="10">B183*D183</f>
        <v>0</v>
      </c>
      <c r="F183" s="157"/>
      <c r="G183" s="173"/>
      <c r="H183" s="28"/>
      <c r="I183" s="28"/>
    </row>
    <row r="184" spans="1:10" s="8" customFormat="1" ht="25" customHeight="1" x14ac:dyDescent="0.2">
      <c r="A184" s="57" t="s">
        <v>102</v>
      </c>
      <c r="B184" s="24">
        <v>2</v>
      </c>
      <c r="C184" s="18" t="s">
        <v>1</v>
      </c>
      <c r="D184" s="97"/>
      <c r="E184" s="100">
        <f t="shared" si="10"/>
        <v>0</v>
      </c>
      <c r="F184" s="157"/>
      <c r="G184" s="173"/>
      <c r="H184" s="28"/>
      <c r="I184" s="28"/>
    </row>
    <row r="185" spans="1:10" s="8" customFormat="1" ht="25" customHeight="1" x14ac:dyDescent="0.2">
      <c r="A185" s="57" t="s">
        <v>209</v>
      </c>
      <c r="B185" s="24">
        <v>2</v>
      </c>
      <c r="C185" s="18" t="s">
        <v>1</v>
      </c>
      <c r="D185" s="97"/>
      <c r="E185" s="100">
        <f t="shared" si="10"/>
        <v>0</v>
      </c>
      <c r="F185" s="158"/>
      <c r="G185" s="174"/>
      <c r="H185" s="28"/>
      <c r="I185" s="28"/>
    </row>
    <row r="186" spans="1:10" s="8" customFormat="1" ht="25" customHeight="1" x14ac:dyDescent="0.2">
      <c r="A186" s="57" t="s">
        <v>210</v>
      </c>
      <c r="B186" s="24">
        <v>2</v>
      </c>
      <c r="C186" s="18" t="s">
        <v>1</v>
      </c>
      <c r="D186" s="97"/>
      <c r="E186" s="100">
        <f t="shared" si="10"/>
        <v>0</v>
      </c>
      <c r="F186" s="158"/>
      <c r="G186" s="174"/>
      <c r="H186" s="28"/>
      <c r="I186" s="28"/>
    </row>
    <row r="187" spans="1:10" ht="24" customHeight="1" x14ac:dyDescent="0.2">
      <c r="A187" s="156" t="s">
        <v>19</v>
      </c>
      <c r="B187" s="156"/>
      <c r="C187" s="156"/>
      <c r="D187" s="89"/>
      <c r="E187" s="44">
        <f>SUM(E182:E186)</f>
        <v>0</v>
      </c>
      <c r="F187" s="32">
        <f>F182</f>
        <v>0</v>
      </c>
      <c r="G187" s="32">
        <f>F187+E187</f>
        <v>0</v>
      </c>
    </row>
    <row r="188" spans="1:10" ht="21" customHeight="1" x14ac:dyDescent="0.2">
      <c r="A188" s="9"/>
      <c r="B188" s="10"/>
      <c r="C188" s="10"/>
      <c r="D188" s="10"/>
      <c r="E188" s="48"/>
      <c r="F188" s="21"/>
      <c r="G188" s="22"/>
      <c r="J188" s="13"/>
    </row>
    <row r="189" spans="1:10" ht="25" customHeight="1" x14ac:dyDescent="0.2">
      <c r="A189" s="167" t="s">
        <v>75</v>
      </c>
      <c r="B189" s="168"/>
      <c r="C189" s="168"/>
      <c r="D189" s="168"/>
      <c r="E189" s="168"/>
      <c r="F189" s="168"/>
      <c r="G189" s="169"/>
    </row>
    <row r="190" spans="1:10" s="8" customFormat="1" ht="25" customHeight="1" x14ac:dyDescent="0.2">
      <c r="A190" s="53" t="s">
        <v>76</v>
      </c>
      <c r="B190" s="72"/>
      <c r="C190" s="71"/>
      <c r="D190" s="71"/>
      <c r="E190" s="98"/>
      <c r="F190" s="144"/>
      <c r="G190" s="153"/>
      <c r="H190" s="28"/>
      <c r="I190" s="28"/>
    </row>
    <row r="191" spans="1:10" s="8" customFormat="1" ht="25" customHeight="1" x14ac:dyDescent="0.2">
      <c r="A191" s="57" t="s">
        <v>32</v>
      </c>
      <c r="B191" s="24">
        <v>0</v>
      </c>
      <c r="C191" s="18" t="s">
        <v>2</v>
      </c>
      <c r="D191" s="97"/>
      <c r="E191" s="100">
        <f t="shared" ref="E191:E223" si="11">B191*D191</f>
        <v>0</v>
      </c>
      <c r="F191" s="144"/>
      <c r="G191" s="153"/>
      <c r="H191" s="28"/>
      <c r="I191" s="28"/>
    </row>
    <row r="192" spans="1:10" s="8" customFormat="1" ht="25" customHeight="1" x14ac:dyDescent="0.2">
      <c r="A192" s="55" t="s">
        <v>77</v>
      </c>
      <c r="B192" s="24">
        <v>0</v>
      </c>
      <c r="C192" s="18" t="s">
        <v>1</v>
      </c>
      <c r="D192" s="97"/>
      <c r="E192" s="100">
        <f t="shared" si="11"/>
        <v>0</v>
      </c>
      <c r="F192" s="144"/>
      <c r="G192" s="153"/>
      <c r="H192" s="28"/>
      <c r="I192" s="28"/>
    </row>
    <row r="193" spans="1:9" s="8" customFormat="1" ht="25" customHeight="1" x14ac:dyDescent="0.2">
      <c r="A193" s="55" t="s">
        <v>78</v>
      </c>
      <c r="B193" s="24">
        <v>0</v>
      </c>
      <c r="C193" s="18" t="s">
        <v>1</v>
      </c>
      <c r="D193" s="97"/>
      <c r="E193" s="100">
        <f t="shared" si="11"/>
        <v>0</v>
      </c>
      <c r="F193" s="144"/>
      <c r="G193" s="153"/>
      <c r="H193" s="28"/>
      <c r="I193" s="28"/>
    </row>
    <row r="194" spans="1:9" s="8" customFormat="1" ht="25" customHeight="1" x14ac:dyDescent="0.2">
      <c r="A194" s="55" t="s">
        <v>79</v>
      </c>
      <c r="B194" s="24">
        <v>0</v>
      </c>
      <c r="C194" s="18" t="s">
        <v>1</v>
      </c>
      <c r="D194" s="97"/>
      <c r="E194" s="100">
        <f t="shared" si="11"/>
        <v>0</v>
      </c>
      <c r="F194" s="144"/>
      <c r="G194" s="153"/>
      <c r="H194" s="28"/>
      <c r="I194" s="28"/>
    </row>
    <row r="195" spans="1:9" s="8" customFormat="1" ht="25" customHeight="1" x14ac:dyDescent="0.2">
      <c r="A195" s="55" t="s">
        <v>80</v>
      </c>
      <c r="B195" s="24">
        <v>0</v>
      </c>
      <c r="C195" s="18" t="s">
        <v>1</v>
      </c>
      <c r="D195" s="97"/>
      <c r="E195" s="100">
        <f t="shared" si="11"/>
        <v>0</v>
      </c>
      <c r="F195" s="144"/>
      <c r="G195" s="153"/>
      <c r="H195" s="28"/>
      <c r="I195" s="28"/>
    </row>
    <row r="196" spans="1:9" s="8" customFormat="1" ht="25" customHeight="1" x14ac:dyDescent="0.2">
      <c r="A196" s="55" t="s">
        <v>81</v>
      </c>
      <c r="B196" s="24">
        <v>0</v>
      </c>
      <c r="C196" s="18" t="s">
        <v>1</v>
      </c>
      <c r="D196" s="97"/>
      <c r="E196" s="100">
        <f t="shared" si="11"/>
        <v>0</v>
      </c>
      <c r="F196" s="144"/>
      <c r="G196" s="153"/>
      <c r="H196" s="28"/>
      <c r="I196" s="28"/>
    </row>
    <row r="197" spans="1:9" s="8" customFormat="1" ht="25" customHeight="1" x14ac:dyDescent="0.2">
      <c r="A197" s="55" t="s">
        <v>82</v>
      </c>
      <c r="B197" s="24">
        <v>0</v>
      </c>
      <c r="C197" s="18" t="s">
        <v>1</v>
      </c>
      <c r="D197" s="97"/>
      <c r="E197" s="100">
        <f t="shared" si="11"/>
        <v>0</v>
      </c>
      <c r="F197" s="144"/>
      <c r="G197" s="153"/>
      <c r="H197" s="28"/>
      <c r="I197" s="28"/>
    </row>
    <row r="198" spans="1:9" s="8" customFormat="1" ht="25" customHeight="1" x14ac:dyDescent="0.2">
      <c r="A198" s="55" t="s">
        <v>83</v>
      </c>
      <c r="B198" s="24">
        <v>0</v>
      </c>
      <c r="C198" s="18" t="s">
        <v>1</v>
      </c>
      <c r="D198" s="97"/>
      <c r="E198" s="100">
        <f t="shared" si="11"/>
        <v>0</v>
      </c>
      <c r="F198" s="144"/>
      <c r="G198" s="153"/>
      <c r="H198" s="28"/>
      <c r="I198" s="28"/>
    </row>
    <row r="199" spans="1:9" s="8" customFormat="1" ht="25" customHeight="1" x14ac:dyDescent="0.2">
      <c r="A199" s="52" t="s">
        <v>11</v>
      </c>
      <c r="B199" s="24">
        <v>1</v>
      </c>
      <c r="C199" s="18" t="s">
        <v>7</v>
      </c>
      <c r="D199" s="97"/>
      <c r="E199" s="100">
        <f t="shared" si="11"/>
        <v>0</v>
      </c>
      <c r="F199" s="144"/>
      <c r="G199" s="153"/>
      <c r="H199" s="28"/>
      <c r="I199" s="28"/>
    </row>
    <row r="200" spans="1:9" s="23" customFormat="1" ht="25.5" customHeight="1" x14ac:dyDescent="0.2">
      <c r="A200" s="141" t="s">
        <v>211</v>
      </c>
      <c r="B200" s="142"/>
      <c r="C200" s="142"/>
      <c r="D200" s="71"/>
      <c r="E200" s="30"/>
      <c r="F200" s="144"/>
      <c r="G200" s="153"/>
      <c r="H200" s="27"/>
      <c r="I200" s="27"/>
    </row>
    <row r="201" spans="1:9" s="23" customFormat="1" ht="51" x14ac:dyDescent="0.2">
      <c r="A201" s="52" t="s">
        <v>86</v>
      </c>
      <c r="B201" s="19">
        <v>1</v>
      </c>
      <c r="C201" s="18" t="s">
        <v>1</v>
      </c>
      <c r="D201" s="97"/>
      <c r="E201" s="100">
        <f t="shared" si="11"/>
        <v>0</v>
      </c>
      <c r="F201" s="144"/>
      <c r="G201" s="153"/>
      <c r="H201" s="27"/>
      <c r="I201" s="27"/>
    </row>
    <row r="202" spans="1:9" s="23" customFormat="1" ht="24" customHeight="1" x14ac:dyDescent="0.2">
      <c r="A202" s="65" t="s">
        <v>87</v>
      </c>
      <c r="B202" s="19">
        <v>1</v>
      </c>
      <c r="C202" s="18" t="s">
        <v>1</v>
      </c>
      <c r="D202" s="97"/>
      <c r="E202" s="100">
        <f t="shared" si="11"/>
        <v>0</v>
      </c>
      <c r="F202" s="144"/>
      <c r="G202" s="153"/>
      <c r="H202" s="27"/>
      <c r="I202" s="27"/>
    </row>
    <row r="203" spans="1:9" s="23" customFormat="1" ht="34" x14ac:dyDescent="0.2">
      <c r="A203" s="65" t="s">
        <v>212</v>
      </c>
      <c r="B203" s="19">
        <v>3</v>
      </c>
      <c r="C203" s="18" t="s">
        <v>1</v>
      </c>
      <c r="D203" s="97"/>
      <c r="E203" s="100">
        <f t="shared" si="11"/>
        <v>0</v>
      </c>
      <c r="F203" s="144"/>
      <c r="G203" s="153"/>
      <c r="H203" s="27"/>
      <c r="I203" s="27"/>
    </row>
    <row r="204" spans="1:9" s="23" customFormat="1" ht="24" customHeight="1" x14ac:dyDescent="0.2">
      <c r="A204" s="65" t="s">
        <v>88</v>
      </c>
      <c r="B204" s="19">
        <v>1</v>
      </c>
      <c r="C204" s="18" t="s">
        <v>1</v>
      </c>
      <c r="D204" s="97"/>
      <c r="E204" s="100">
        <f t="shared" si="11"/>
        <v>0</v>
      </c>
      <c r="F204" s="144"/>
      <c r="G204" s="153"/>
      <c r="H204" s="27"/>
      <c r="I204" s="27"/>
    </row>
    <row r="205" spans="1:9" s="23" customFormat="1" ht="24" customHeight="1" x14ac:dyDescent="0.2">
      <c r="A205" s="65" t="s">
        <v>89</v>
      </c>
      <c r="B205" s="19">
        <v>12</v>
      </c>
      <c r="C205" s="18" t="s">
        <v>1</v>
      </c>
      <c r="D205" s="97"/>
      <c r="E205" s="100">
        <f t="shared" si="11"/>
        <v>0</v>
      </c>
      <c r="F205" s="144"/>
      <c r="G205" s="153"/>
      <c r="H205" s="27"/>
      <c r="I205" s="27"/>
    </row>
    <row r="206" spans="1:9" s="23" customFormat="1" ht="17" x14ac:dyDescent="0.2">
      <c r="A206" s="65" t="s">
        <v>90</v>
      </c>
      <c r="B206" s="19">
        <v>80</v>
      </c>
      <c r="C206" s="18" t="s">
        <v>2</v>
      </c>
      <c r="D206" s="97"/>
      <c r="E206" s="100">
        <f t="shared" si="11"/>
        <v>0</v>
      </c>
      <c r="F206" s="144"/>
      <c r="G206" s="153"/>
      <c r="H206" s="27"/>
      <c r="I206" s="27"/>
    </row>
    <row r="207" spans="1:9" s="23" customFormat="1" ht="24" customHeight="1" x14ac:dyDescent="0.2">
      <c r="A207" s="65" t="s">
        <v>91</v>
      </c>
      <c r="B207" s="19">
        <v>80</v>
      </c>
      <c r="C207" s="18" t="s">
        <v>2</v>
      </c>
      <c r="D207" s="97"/>
      <c r="E207" s="100">
        <f t="shared" si="11"/>
        <v>0</v>
      </c>
      <c r="F207" s="144"/>
      <c r="G207" s="153"/>
      <c r="H207" s="27"/>
      <c r="I207" s="27"/>
    </row>
    <row r="208" spans="1:9" s="23" customFormat="1" ht="24" customHeight="1" x14ac:dyDescent="0.2">
      <c r="A208" s="65" t="s">
        <v>92</v>
      </c>
      <c r="B208" s="19">
        <v>3</v>
      </c>
      <c r="C208" s="18" t="s">
        <v>2</v>
      </c>
      <c r="D208" s="97"/>
      <c r="E208" s="100">
        <f t="shared" si="11"/>
        <v>0</v>
      </c>
      <c r="F208" s="144"/>
      <c r="G208" s="153"/>
      <c r="H208" s="27"/>
      <c r="I208" s="27"/>
    </row>
    <row r="209" spans="1:9" s="23" customFormat="1" ht="24" customHeight="1" x14ac:dyDescent="0.2">
      <c r="A209" s="65" t="s">
        <v>93</v>
      </c>
      <c r="B209" s="19">
        <v>3</v>
      </c>
      <c r="C209" s="18" t="s">
        <v>2</v>
      </c>
      <c r="D209" s="97"/>
      <c r="E209" s="100">
        <f t="shared" si="11"/>
        <v>0</v>
      </c>
      <c r="F209" s="144"/>
      <c r="G209" s="153"/>
      <c r="H209" s="27"/>
      <c r="I209" s="27"/>
    </row>
    <row r="210" spans="1:9" s="23" customFormat="1" ht="24" customHeight="1" x14ac:dyDescent="0.2">
      <c r="A210" s="65" t="s">
        <v>94</v>
      </c>
      <c r="B210" s="19">
        <v>20</v>
      </c>
      <c r="C210" s="18" t="s">
        <v>1</v>
      </c>
      <c r="D210" s="97"/>
      <c r="E210" s="100">
        <f t="shared" si="11"/>
        <v>0</v>
      </c>
      <c r="F210" s="144"/>
      <c r="G210" s="153"/>
      <c r="H210" s="27"/>
      <c r="I210" s="27"/>
    </row>
    <row r="211" spans="1:9" s="23" customFormat="1" ht="24" customHeight="1" x14ac:dyDescent="0.2">
      <c r="A211" s="65" t="s">
        <v>95</v>
      </c>
      <c r="B211" s="19">
        <v>4</v>
      </c>
      <c r="C211" s="18" t="s">
        <v>1</v>
      </c>
      <c r="D211" s="97"/>
      <c r="E211" s="100">
        <f t="shared" si="11"/>
        <v>0</v>
      </c>
      <c r="F211" s="144"/>
      <c r="G211" s="153"/>
      <c r="H211" s="27"/>
      <c r="I211" s="27"/>
    </row>
    <row r="212" spans="1:9" s="23" customFormat="1" ht="24" customHeight="1" x14ac:dyDescent="0.2">
      <c r="A212" s="52" t="s">
        <v>213</v>
      </c>
      <c r="B212" s="19">
        <v>2</v>
      </c>
      <c r="C212" s="18" t="s">
        <v>1</v>
      </c>
      <c r="D212" s="97"/>
      <c r="E212" s="100">
        <f t="shared" si="11"/>
        <v>0</v>
      </c>
      <c r="F212" s="144"/>
      <c r="G212" s="153"/>
      <c r="H212" s="27"/>
      <c r="I212" s="27"/>
    </row>
    <row r="213" spans="1:9" s="23" customFormat="1" ht="34" x14ac:dyDescent="0.2">
      <c r="A213" s="65" t="s">
        <v>96</v>
      </c>
      <c r="B213" s="19">
        <v>3</v>
      </c>
      <c r="C213" s="18" t="s">
        <v>1</v>
      </c>
      <c r="D213" s="97"/>
      <c r="E213" s="100">
        <f t="shared" si="11"/>
        <v>0</v>
      </c>
      <c r="F213" s="144"/>
      <c r="G213" s="153"/>
      <c r="H213" s="27"/>
      <c r="I213" s="27"/>
    </row>
    <row r="214" spans="1:9" s="23" customFormat="1" ht="24" customHeight="1" x14ac:dyDescent="0.2">
      <c r="A214" s="65" t="s">
        <v>97</v>
      </c>
      <c r="B214" s="19">
        <v>3</v>
      </c>
      <c r="C214" s="18" t="s">
        <v>1</v>
      </c>
      <c r="D214" s="97"/>
      <c r="E214" s="100">
        <f t="shared" si="11"/>
        <v>0</v>
      </c>
      <c r="F214" s="144"/>
      <c r="G214" s="153"/>
      <c r="H214" s="27"/>
      <c r="I214" s="27"/>
    </row>
    <row r="215" spans="1:9" s="23" customFormat="1" ht="34" x14ac:dyDescent="0.2">
      <c r="A215" s="65" t="s">
        <v>98</v>
      </c>
      <c r="B215" s="19">
        <v>2</v>
      </c>
      <c r="C215" s="18" t="s">
        <v>1</v>
      </c>
      <c r="D215" s="97"/>
      <c r="E215" s="100">
        <f t="shared" si="11"/>
        <v>0</v>
      </c>
      <c r="F215" s="144"/>
      <c r="G215" s="153"/>
      <c r="H215" s="27"/>
      <c r="I215" s="27"/>
    </row>
    <row r="216" spans="1:9" s="23" customFormat="1" ht="24" customHeight="1" x14ac:dyDescent="0.2">
      <c r="A216" s="65" t="s">
        <v>156</v>
      </c>
      <c r="B216" s="19">
        <v>3</v>
      </c>
      <c r="C216" s="18" t="s">
        <v>1</v>
      </c>
      <c r="D216" s="97"/>
      <c r="E216" s="100">
        <f t="shared" si="11"/>
        <v>0</v>
      </c>
      <c r="F216" s="144"/>
      <c r="G216" s="153"/>
      <c r="H216" s="27"/>
      <c r="I216" s="27"/>
    </row>
    <row r="217" spans="1:9" s="23" customFormat="1" ht="24" customHeight="1" x14ac:dyDescent="0.2">
      <c r="A217" s="65" t="s">
        <v>157</v>
      </c>
      <c r="B217" s="19">
        <v>6</v>
      </c>
      <c r="C217" s="18" t="s">
        <v>1</v>
      </c>
      <c r="D217" s="97"/>
      <c r="E217" s="100">
        <f t="shared" si="11"/>
        <v>0</v>
      </c>
      <c r="F217" s="144"/>
      <c r="G217" s="153"/>
      <c r="H217" s="27"/>
      <c r="I217" s="27"/>
    </row>
    <row r="218" spans="1:9" s="23" customFormat="1" ht="24" customHeight="1" x14ac:dyDescent="0.2">
      <c r="A218" s="65" t="s">
        <v>158</v>
      </c>
      <c r="B218" s="19">
        <v>6</v>
      </c>
      <c r="C218" s="18" t="s">
        <v>1</v>
      </c>
      <c r="D218" s="97"/>
      <c r="E218" s="100">
        <f t="shared" si="11"/>
        <v>0</v>
      </c>
      <c r="F218" s="144"/>
      <c r="G218" s="153"/>
      <c r="H218" s="27"/>
      <c r="I218" s="27"/>
    </row>
    <row r="219" spans="1:9" s="23" customFormat="1" ht="24" customHeight="1" x14ac:dyDescent="0.2">
      <c r="A219" s="65" t="s">
        <v>159</v>
      </c>
      <c r="B219" s="19">
        <v>3</v>
      </c>
      <c r="C219" s="18" t="s">
        <v>1</v>
      </c>
      <c r="D219" s="97"/>
      <c r="E219" s="100">
        <f t="shared" si="11"/>
        <v>0</v>
      </c>
      <c r="F219" s="144"/>
      <c r="G219" s="153"/>
      <c r="H219" s="27"/>
      <c r="I219" s="27"/>
    </row>
    <row r="220" spans="1:9" s="23" customFormat="1" ht="24" customHeight="1" x14ac:dyDescent="0.2">
      <c r="A220" s="65" t="s">
        <v>160</v>
      </c>
      <c r="B220" s="19">
        <v>6</v>
      </c>
      <c r="C220" s="18" t="s">
        <v>1</v>
      </c>
      <c r="D220" s="97"/>
      <c r="E220" s="100">
        <f t="shared" si="11"/>
        <v>0</v>
      </c>
      <c r="F220" s="144"/>
      <c r="G220" s="153"/>
      <c r="H220" s="27"/>
      <c r="I220" s="27"/>
    </row>
    <row r="221" spans="1:9" s="23" customFormat="1" ht="24" customHeight="1" x14ac:dyDescent="0.2">
      <c r="A221" s="65" t="s">
        <v>161</v>
      </c>
      <c r="B221" s="19">
        <v>6</v>
      </c>
      <c r="C221" s="18" t="s">
        <v>1</v>
      </c>
      <c r="D221" s="97"/>
      <c r="E221" s="100">
        <f t="shared" si="11"/>
        <v>0</v>
      </c>
      <c r="F221" s="144"/>
      <c r="G221" s="153"/>
      <c r="H221" s="27"/>
      <c r="I221" s="27"/>
    </row>
    <row r="222" spans="1:9" s="23" customFormat="1" ht="24" customHeight="1" x14ac:dyDescent="0.2">
      <c r="A222" s="65" t="s">
        <v>162</v>
      </c>
      <c r="B222" s="24">
        <v>1</v>
      </c>
      <c r="C222" s="18" t="s">
        <v>7</v>
      </c>
      <c r="D222" s="97"/>
      <c r="E222" s="100">
        <f t="shared" si="11"/>
        <v>0</v>
      </c>
      <c r="F222" s="144"/>
      <c r="G222" s="153"/>
      <c r="H222" s="27"/>
      <c r="I222" s="27"/>
    </row>
    <row r="223" spans="1:9" s="23" customFormat="1" ht="24" customHeight="1" x14ac:dyDescent="0.2">
      <c r="A223" s="52" t="s">
        <v>11</v>
      </c>
      <c r="B223" s="24">
        <v>1</v>
      </c>
      <c r="C223" s="18" t="s">
        <v>7</v>
      </c>
      <c r="D223" s="97"/>
      <c r="E223" s="100">
        <f t="shared" si="11"/>
        <v>0</v>
      </c>
      <c r="F223" s="145"/>
      <c r="G223" s="179"/>
      <c r="H223" s="27"/>
      <c r="I223" s="27"/>
    </row>
    <row r="224" spans="1:9" ht="24" customHeight="1" x14ac:dyDescent="0.2">
      <c r="A224" s="156" t="s">
        <v>19</v>
      </c>
      <c r="B224" s="156"/>
      <c r="C224" s="156"/>
      <c r="D224" s="89"/>
      <c r="E224" s="44">
        <f>SUM(E191:E223)</f>
        <v>0</v>
      </c>
      <c r="F224" s="32">
        <f>F190</f>
        <v>0</v>
      </c>
      <c r="G224" s="32">
        <f>F224+E224</f>
        <v>0</v>
      </c>
    </row>
    <row r="225" spans="1:10" ht="20" x14ac:dyDescent="0.2">
      <c r="A225" s="14"/>
      <c r="B225" s="20"/>
      <c r="C225" s="20"/>
      <c r="D225" s="20"/>
      <c r="E225" s="46"/>
      <c r="F225" s="15"/>
      <c r="G225" s="16"/>
    </row>
    <row r="226" spans="1:10" ht="25" customHeight="1" x14ac:dyDescent="0.2">
      <c r="A226" s="167" t="s">
        <v>163</v>
      </c>
      <c r="B226" s="168"/>
      <c r="C226" s="168"/>
      <c r="D226" s="168"/>
      <c r="E226" s="168"/>
      <c r="F226" s="168"/>
      <c r="G226" s="169"/>
    </row>
    <row r="227" spans="1:10" s="8" customFormat="1" ht="39.75" customHeight="1" x14ac:dyDescent="0.2">
      <c r="A227" s="52" t="s">
        <v>164</v>
      </c>
      <c r="B227" s="19">
        <v>3</v>
      </c>
      <c r="C227" s="18" t="s">
        <v>1</v>
      </c>
      <c r="D227" s="97"/>
      <c r="E227" s="100">
        <f t="shared" ref="E227" si="12">B227*D227</f>
        <v>0</v>
      </c>
      <c r="F227" s="157"/>
      <c r="G227" s="173"/>
      <c r="H227" s="28"/>
      <c r="I227" s="28"/>
    </row>
    <row r="228" spans="1:10" s="8" customFormat="1" ht="24.75" customHeight="1" x14ac:dyDescent="0.2">
      <c r="A228" s="52" t="s">
        <v>165</v>
      </c>
      <c r="B228" s="19">
        <v>3</v>
      </c>
      <c r="C228" s="18" t="s">
        <v>1</v>
      </c>
      <c r="D228" s="97"/>
      <c r="E228" s="100">
        <f t="shared" ref="E228:E234" si="13">B228*D228</f>
        <v>0</v>
      </c>
      <c r="F228" s="157"/>
      <c r="G228" s="173"/>
      <c r="H228" s="28"/>
      <c r="I228" s="28"/>
    </row>
    <row r="229" spans="1:10" s="8" customFormat="1" ht="24.75" customHeight="1" x14ac:dyDescent="0.2">
      <c r="A229" s="52" t="s">
        <v>166</v>
      </c>
      <c r="B229" s="19">
        <v>3</v>
      </c>
      <c r="C229" s="18" t="s">
        <v>1</v>
      </c>
      <c r="D229" s="97"/>
      <c r="E229" s="100">
        <f t="shared" si="13"/>
        <v>0</v>
      </c>
      <c r="F229" s="157"/>
      <c r="G229" s="173"/>
      <c r="H229" s="28"/>
      <c r="I229" s="28"/>
    </row>
    <row r="230" spans="1:10" s="8" customFormat="1" ht="24.75" customHeight="1" x14ac:dyDescent="0.2">
      <c r="A230" s="52" t="s">
        <v>167</v>
      </c>
      <c r="B230" s="19">
        <v>3</v>
      </c>
      <c r="C230" s="18" t="s">
        <v>1</v>
      </c>
      <c r="D230" s="97"/>
      <c r="E230" s="100">
        <f t="shared" si="13"/>
        <v>0</v>
      </c>
      <c r="F230" s="157"/>
      <c r="G230" s="173"/>
      <c r="H230" s="28"/>
      <c r="I230" s="28"/>
    </row>
    <row r="231" spans="1:10" s="8" customFormat="1" ht="24.75" customHeight="1" x14ac:dyDescent="0.2">
      <c r="A231" s="52" t="s">
        <v>238</v>
      </c>
      <c r="B231" s="19">
        <v>9</v>
      </c>
      <c r="C231" s="18" t="s">
        <v>1</v>
      </c>
      <c r="D231" s="97"/>
      <c r="E231" s="100">
        <f t="shared" si="13"/>
        <v>0</v>
      </c>
      <c r="F231" s="157"/>
      <c r="G231" s="173"/>
      <c r="H231" s="28"/>
      <c r="I231" s="28"/>
    </row>
    <row r="232" spans="1:10" s="8" customFormat="1" ht="24.75" customHeight="1" x14ac:dyDescent="0.2">
      <c r="A232" s="52" t="s">
        <v>235</v>
      </c>
      <c r="B232" s="19">
        <v>3</v>
      </c>
      <c r="C232" s="18" t="s">
        <v>1</v>
      </c>
      <c r="D232" s="97"/>
      <c r="E232" s="100">
        <f t="shared" si="13"/>
        <v>0</v>
      </c>
      <c r="F232" s="157"/>
      <c r="G232" s="173"/>
      <c r="H232" s="28"/>
      <c r="I232" s="28"/>
    </row>
    <row r="233" spans="1:10" s="8" customFormat="1" ht="24.75" customHeight="1" x14ac:dyDescent="0.2">
      <c r="A233" s="52" t="s">
        <v>236</v>
      </c>
      <c r="B233" s="19">
        <v>3</v>
      </c>
      <c r="C233" s="18" t="s">
        <v>1</v>
      </c>
      <c r="D233" s="97"/>
      <c r="E233" s="100">
        <f t="shared" si="13"/>
        <v>0</v>
      </c>
      <c r="F233" s="157"/>
      <c r="G233" s="173"/>
      <c r="H233" s="28"/>
      <c r="I233" s="28"/>
    </row>
    <row r="234" spans="1:10" s="8" customFormat="1" ht="25" customHeight="1" x14ac:dyDescent="0.2">
      <c r="A234" s="52" t="s">
        <v>168</v>
      </c>
      <c r="B234" s="19">
        <v>3</v>
      </c>
      <c r="C234" s="18" t="s">
        <v>1</v>
      </c>
      <c r="D234" s="97"/>
      <c r="E234" s="100">
        <f t="shared" si="13"/>
        <v>0</v>
      </c>
      <c r="F234" s="157"/>
      <c r="G234" s="173"/>
      <c r="H234" s="28"/>
      <c r="I234" s="28"/>
    </row>
    <row r="235" spans="1:10" s="8" customFormat="1" ht="25" customHeight="1" x14ac:dyDescent="0.2">
      <c r="A235" s="52" t="s">
        <v>11</v>
      </c>
      <c r="B235" s="19">
        <v>1</v>
      </c>
      <c r="C235" s="18" t="s">
        <v>7</v>
      </c>
      <c r="D235" s="97"/>
      <c r="E235" s="100">
        <f t="shared" ref="E235" si="14">B235*D235</f>
        <v>0</v>
      </c>
      <c r="F235" s="158"/>
      <c r="G235" s="174"/>
      <c r="H235" s="28"/>
      <c r="I235" s="28"/>
    </row>
    <row r="236" spans="1:10" ht="24" customHeight="1" x14ac:dyDescent="0.2">
      <c r="A236" s="156" t="s">
        <v>19</v>
      </c>
      <c r="B236" s="156"/>
      <c r="C236" s="156"/>
      <c r="D236" s="89"/>
      <c r="E236" s="44">
        <f>SUM(E227:E235)</f>
        <v>0</v>
      </c>
      <c r="F236" s="32">
        <f>F227</f>
        <v>0</v>
      </c>
      <c r="G236" s="32">
        <f>F236+E236</f>
        <v>0</v>
      </c>
    </row>
    <row r="237" spans="1:10" ht="21" customHeight="1" thickBot="1" x14ac:dyDescent="0.25">
      <c r="A237" s="9"/>
      <c r="B237" s="10"/>
      <c r="C237" s="10"/>
      <c r="D237" s="10"/>
      <c r="E237" s="48"/>
      <c r="F237" s="21"/>
      <c r="G237" s="22"/>
      <c r="J237" s="13"/>
    </row>
    <row r="238" spans="1:10" ht="28.25" customHeight="1" thickBot="1" x14ac:dyDescent="0.25">
      <c r="A238" s="176" t="s">
        <v>51</v>
      </c>
      <c r="B238" s="177"/>
      <c r="C238" s="178"/>
      <c r="D238" s="91"/>
      <c r="E238" s="49">
        <f>E21+E46+E54+E80+E112+E125+E131+E141+E150+E178+E187+E224+E236</f>
        <v>0</v>
      </c>
      <c r="F238" s="37">
        <f>F46++F80+F112+F125+F131+F141++F150+F178++F187+F224+F236</f>
        <v>0</v>
      </c>
      <c r="G238" s="38">
        <f>G21+G46+G54+G80+G112+G125+G131+G141+G150+G178+G187+G224+G236</f>
        <v>0</v>
      </c>
    </row>
    <row r="239" spans="1:10" ht="18" customHeight="1" x14ac:dyDescent="0.2">
      <c r="A239" s="103" t="s">
        <v>187</v>
      </c>
      <c r="B239" s="33"/>
      <c r="C239" s="33"/>
      <c r="D239" s="33"/>
      <c r="E239" s="50"/>
      <c r="F239" s="34"/>
      <c r="G239" s="35"/>
    </row>
    <row r="240" spans="1:10" s="8" customFormat="1" ht="25" customHeight="1" x14ac:dyDescent="0.2">
      <c r="B240" s="17"/>
      <c r="C240" s="17"/>
      <c r="D240" s="17"/>
      <c r="E240" s="51"/>
      <c r="H240" s="28"/>
      <c r="I240" s="28"/>
    </row>
  </sheetData>
  <mergeCells count="71">
    <mergeCell ref="A236:C236"/>
    <mergeCell ref="G144:G149"/>
    <mergeCell ref="A150:C150"/>
    <mergeCell ref="A189:G189"/>
    <mergeCell ref="A226:G226"/>
    <mergeCell ref="F227:F235"/>
    <mergeCell ref="G227:G235"/>
    <mergeCell ref="F190:F223"/>
    <mergeCell ref="G190:G223"/>
    <mergeCell ref="A181:G181"/>
    <mergeCell ref="A178:C178"/>
    <mergeCell ref="A180:G180"/>
    <mergeCell ref="F182:F186"/>
    <mergeCell ref="G182:G186"/>
    <mergeCell ref="A224:C224"/>
    <mergeCell ref="A187:C187"/>
    <mergeCell ref="A238:C238"/>
    <mergeCell ref="F58:F79"/>
    <mergeCell ref="G58:G79"/>
    <mergeCell ref="A143:G143"/>
    <mergeCell ref="A125:C125"/>
    <mergeCell ref="A127:G127"/>
    <mergeCell ref="A128:G128"/>
    <mergeCell ref="G116:G124"/>
    <mergeCell ref="A134:G134"/>
    <mergeCell ref="A135:G135"/>
    <mergeCell ref="F136:F140"/>
    <mergeCell ref="A141:C141"/>
    <mergeCell ref="A82:G82"/>
    <mergeCell ref="A83:G83"/>
    <mergeCell ref="A80:C80"/>
    <mergeCell ref="G155:G177"/>
    <mergeCell ref="A112:C112"/>
    <mergeCell ref="A114:G114"/>
    <mergeCell ref="A115:G115"/>
    <mergeCell ref="A131:C131"/>
    <mergeCell ref="F129:F130"/>
    <mergeCell ref="G129:G130"/>
    <mergeCell ref="A116:C116"/>
    <mergeCell ref="A120:C120"/>
    <mergeCell ref="A153:G153"/>
    <mergeCell ref="A154:G154"/>
    <mergeCell ref="A133:G133"/>
    <mergeCell ref="G136:G140"/>
    <mergeCell ref="F116:F124"/>
    <mergeCell ref="A1:G1"/>
    <mergeCell ref="A6:G6"/>
    <mergeCell ref="A7:G7"/>
    <mergeCell ref="A11:G11"/>
    <mergeCell ref="A46:C46"/>
    <mergeCell ref="A23:G23"/>
    <mergeCell ref="A24:G24"/>
    <mergeCell ref="F25:F45"/>
    <mergeCell ref="G25:G45"/>
    <mergeCell ref="A21:C21"/>
    <mergeCell ref="A200:C200"/>
    <mergeCell ref="F84:F111"/>
    <mergeCell ref="A12:G12"/>
    <mergeCell ref="F13:F20"/>
    <mergeCell ref="G13:G20"/>
    <mergeCell ref="F51:F53"/>
    <mergeCell ref="A48:G48"/>
    <mergeCell ref="A49:G49"/>
    <mergeCell ref="A50:G50"/>
    <mergeCell ref="G51:G53"/>
    <mergeCell ref="A54:C54"/>
    <mergeCell ref="A56:G56"/>
    <mergeCell ref="A57:G57"/>
    <mergeCell ref="F155:F177"/>
    <mergeCell ref="F144:F149"/>
    <mergeCell ref="A152:G152"/>
  </mergeCells>
  <pageMargins left="0.51181102362204722" right="0.19685039370078741" top="0.39370078740157483" bottom="0.43307086614173229" header="0.23622047244094491" footer="0.19685039370078741"/>
  <pageSetup paperSize="9" scale="72" fitToHeight="0" orientation="portrait" r:id="rId1"/>
  <headerFooter>
    <oddFooter>Stránka &amp;P z &amp;N</oddFooter>
  </headerFooter>
  <rowBreaks count="2" manualBreakCount="2">
    <brk id="188" max="6" man="1"/>
    <brk id="22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topLeftCell="A12" zoomScaleNormal="100" zoomScaleSheetLayoutView="100" workbookViewId="0">
      <selection activeCell="F22" sqref="F22"/>
    </sheetView>
  </sheetViews>
  <sheetFormatPr baseColWidth="10" defaultColWidth="8.83203125" defaultRowHeight="25" customHeight="1" x14ac:dyDescent="0.2"/>
  <cols>
    <col min="1" max="1" width="52.6640625" style="1" customWidth="1"/>
    <col min="2" max="3" width="5.6640625" style="7" customWidth="1"/>
    <col min="4" max="4" width="13.6640625" style="7" customWidth="1"/>
    <col min="5" max="6" width="13.6640625" style="1" customWidth="1"/>
    <col min="7" max="7" width="15.6640625" style="1" customWidth="1"/>
    <col min="8" max="9" width="7.1640625" style="1" customWidth="1"/>
    <col min="10" max="10" width="20" style="1" customWidth="1"/>
    <col min="11" max="256" width="9.1640625" style="1"/>
    <col min="257" max="257" width="14.6640625" style="1" customWidth="1"/>
    <col min="258" max="258" width="39.5" style="1" customWidth="1"/>
    <col min="259" max="259" width="6.33203125" style="1" customWidth="1"/>
    <col min="260" max="260" width="5.1640625" style="1" customWidth="1"/>
    <col min="261" max="262" width="16.6640625" style="1" customWidth="1"/>
    <col min="263" max="263" width="19" style="1" customWidth="1"/>
    <col min="264" max="512" width="9.1640625" style="1"/>
    <col min="513" max="513" width="14.6640625" style="1" customWidth="1"/>
    <col min="514" max="514" width="39.5" style="1" customWidth="1"/>
    <col min="515" max="515" width="6.33203125" style="1" customWidth="1"/>
    <col min="516" max="516" width="5.1640625" style="1" customWidth="1"/>
    <col min="517" max="518" width="16.6640625" style="1" customWidth="1"/>
    <col min="519" max="519" width="19" style="1" customWidth="1"/>
    <col min="520" max="768" width="9.1640625" style="1"/>
    <col min="769" max="769" width="14.6640625" style="1" customWidth="1"/>
    <col min="770" max="770" width="39.5" style="1" customWidth="1"/>
    <col min="771" max="771" width="6.33203125" style="1" customWidth="1"/>
    <col min="772" max="772" width="5.1640625" style="1" customWidth="1"/>
    <col min="773" max="774" width="16.6640625" style="1" customWidth="1"/>
    <col min="775" max="775" width="19" style="1" customWidth="1"/>
    <col min="776" max="1024" width="9.1640625" style="1"/>
    <col min="1025" max="1025" width="14.6640625" style="1" customWidth="1"/>
    <col min="1026" max="1026" width="39.5" style="1" customWidth="1"/>
    <col min="1027" max="1027" width="6.33203125" style="1" customWidth="1"/>
    <col min="1028" max="1028" width="5.1640625" style="1" customWidth="1"/>
    <col min="1029" max="1030" width="16.6640625" style="1" customWidth="1"/>
    <col min="1031" max="1031" width="19" style="1" customWidth="1"/>
    <col min="1032" max="1280" width="9.1640625" style="1"/>
    <col min="1281" max="1281" width="14.6640625" style="1" customWidth="1"/>
    <col min="1282" max="1282" width="39.5" style="1" customWidth="1"/>
    <col min="1283" max="1283" width="6.33203125" style="1" customWidth="1"/>
    <col min="1284" max="1284" width="5.1640625" style="1" customWidth="1"/>
    <col min="1285" max="1286" width="16.6640625" style="1" customWidth="1"/>
    <col min="1287" max="1287" width="19" style="1" customWidth="1"/>
    <col min="1288" max="1536" width="9.1640625" style="1"/>
    <col min="1537" max="1537" width="14.6640625" style="1" customWidth="1"/>
    <col min="1538" max="1538" width="39.5" style="1" customWidth="1"/>
    <col min="1539" max="1539" width="6.33203125" style="1" customWidth="1"/>
    <col min="1540" max="1540" width="5.1640625" style="1" customWidth="1"/>
    <col min="1541" max="1542" width="16.6640625" style="1" customWidth="1"/>
    <col min="1543" max="1543" width="19" style="1" customWidth="1"/>
    <col min="1544" max="1792" width="9.1640625" style="1"/>
    <col min="1793" max="1793" width="14.6640625" style="1" customWidth="1"/>
    <col min="1794" max="1794" width="39.5" style="1" customWidth="1"/>
    <col min="1795" max="1795" width="6.33203125" style="1" customWidth="1"/>
    <col min="1796" max="1796" width="5.1640625" style="1" customWidth="1"/>
    <col min="1797" max="1798" width="16.6640625" style="1" customWidth="1"/>
    <col min="1799" max="1799" width="19" style="1" customWidth="1"/>
    <col min="1800" max="2048" width="9.1640625" style="1"/>
    <col min="2049" max="2049" width="14.6640625" style="1" customWidth="1"/>
    <col min="2050" max="2050" width="39.5" style="1" customWidth="1"/>
    <col min="2051" max="2051" width="6.33203125" style="1" customWidth="1"/>
    <col min="2052" max="2052" width="5.1640625" style="1" customWidth="1"/>
    <col min="2053" max="2054" width="16.6640625" style="1" customWidth="1"/>
    <col min="2055" max="2055" width="19" style="1" customWidth="1"/>
    <col min="2056" max="2304" width="9.1640625" style="1"/>
    <col min="2305" max="2305" width="14.6640625" style="1" customWidth="1"/>
    <col min="2306" max="2306" width="39.5" style="1" customWidth="1"/>
    <col min="2307" max="2307" width="6.33203125" style="1" customWidth="1"/>
    <col min="2308" max="2308" width="5.1640625" style="1" customWidth="1"/>
    <col min="2309" max="2310" width="16.6640625" style="1" customWidth="1"/>
    <col min="2311" max="2311" width="19" style="1" customWidth="1"/>
    <col min="2312" max="2560" width="9.1640625" style="1"/>
    <col min="2561" max="2561" width="14.6640625" style="1" customWidth="1"/>
    <col min="2562" max="2562" width="39.5" style="1" customWidth="1"/>
    <col min="2563" max="2563" width="6.33203125" style="1" customWidth="1"/>
    <col min="2564" max="2564" width="5.1640625" style="1" customWidth="1"/>
    <col min="2565" max="2566" width="16.6640625" style="1" customWidth="1"/>
    <col min="2567" max="2567" width="19" style="1" customWidth="1"/>
    <col min="2568" max="2816" width="9.1640625" style="1"/>
    <col min="2817" max="2817" width="14.6640625" style="1" customWidth="1"/>
    <col min="2818" max="2818" width="39.5" style="1" customWidth="1"/>
    <col min="2819" max="2819" width="6.33203125" style="1" customWidth="1"/>
    <col min="2820" max="2820" width="5.1640625" style="1" customWidth="1"/>
    <col min="2821" max="2822" width="16.6640625" style="1" customWidth="1"/>
    <col min="2823" max="2823" width="19" style="1" customWidth="1"/>
    <col min="2824" max="3072" width="9.1640625" style="1"/>
    <col min="3073" max="3073" width="14.6640625" style="1" customWidth="1"/>
    <col min="3074" max="3074" width="39.5" style="1" customWidth="1"/>
    <col min="3075" max="3075" width="6.33203125" style="1" customWidth="1"/>
    <col min="3076" max="3076" width="5.1640625" style="1" customWidth="1"/>
    <col min="3077" max="3078" width="16.6640625" style="1" customWidth="1"/>
    <col min="3079" max="3079" width="19" style="1" customWidth="1"/>
    <col min="3080" max="3328" width="9.1640625" style="1"/>
    <col min="3329" max="3329" width="14.6640625" style="1" customWidth="1"/>
    <col min="3330" max="3330" width="39.5" style="1" customWidth="1"/>
    <col min="3331" max="3331" width="6.33203125" style="1" customWidth="1"/>
    <col min="3332" max="3332" width="5.1640625" style="1" customWidth="1"/>
    <col min="3333" max="3334" width="16.6640625" style="1" customWidth="1"/>
    <col min="3335" max="3335" width="19" style="1" customWidth="1"/>
    <col min="3336" max="3584" width="9.1640625" style="1"/>
    <col min="3585" max="3585" width="14.6640625" style="1" customWidth="1"/>
    <col min="3586" max="3586" width="39.5" style="1" customWidth="1"/>
    <col min="3587" max="3587" width="6.33203125" style="1" customWidth="1"/>
    <col min="3588" max="3588" width="5.1640625" style="1" customWidth="1"/>
    <col min="3589" max="3590" width="16.6640625" style="1" customWidth="1"/>
    <col min="3591" max="3591" width="19" style="1" customWidth="1"/>
    <col min="3592" max="3840" width="9.1640625" style="1"/>
    <col min="3841" max="3841" width="14.6640625" style="1" customWidth="1"/>
    <col min="3842" max="3842" width="39.5" style="1" customWidth="1"/>
    <col min="3843" max="3843" width="6.33203125" style="1" customWidth="1"/>
    <col min="3844" max="3844" width="5.1640625" style="1" customWidth="1"/>
    <col min="3845" max="3846" width="16.6640625" style="1" customWidth="1"/>
    <col min="3847" max="3847" width="19" style="1" customWidth="1"/>
    <col min="3848" max="4096" width="9.1640625" style="1"/>
    <col min="4097" max="4097" width="14.6640625" style="1" customWidth="1"/>
    <col min="4098" max="4098" width="39.5" style="1" customWidth="1"/>
    <col min="4099" max="4099" width="6.33203125" style="1" customWidth="1"/>
    <col min="4100" max="4100" width="5.1640625" style="1" customWidth="1"/>
    <col min="4101" max="4102" width="16.6640625" style="1" customWidth="1"/>
    <col min="4103" max="4103" width="19" style="1" customWidth="1"/>
    <col min="4104" max="4352" width="9.1640625" style="1"/>
    <col min="4353" max="4353" width="14.6640625" style="1" customWidth="1"/>
    <col min="4354" max="4354" width="39.5" style="1" customWidth="1"/>
    <col min="4355" max="4355" width="6.33203125" style="1" customWidth="1"/>
    <col min="4356" max="4356" width="5.1640625" style="1" customWidth="1"/>
    <col min="4357" max="4358" width="16.6640625" style="1" customWidth="1"/>
    <col min="4359" max="4359" width="19" style="1" customWidth="1"/>
    <col min="4360" max="4608" width="9.1640625" style="1"/>
    <col min="4609" max="4609" width="14.6640625" style="1" customWidth="1"/>
    <col min="4610" max="4610" width="39.5" style="1" customWidth="1"/>
    <col min="4611" max="4611" width="6.33203125" style="1" customWidth="1"/>
    <col min="4612" max="4612" width="5.1640625" style="1" customWidth="1"/>
    <col min="4613" max="4614" width="16.6640625" style="1" customWidth="1"/>
    <col min="4615" max="4615" width="19" style="1" customWidth="1"/>
    <col min="4616" max="4864" width="9.1640625" style="1"/>
    <col min="4865" max="4865" width="14.6640625" style="1" customWidth="1"/>
    <col min="4866" max="4866" width="39.5" style="1" customWidth="1"/>
    <col min="4867" max="4867" width="6.33203125" style="1" customWidth="1"/>
    <col min="4868" max="4868" width="5.1640625" style="1" customWidth="1"/>
    <col min="4869" max="4870" width="16.6640625" style="1" customWidth="1"/>
    <col min="4871" max="4871" width="19" style="1" customWidth="1"/>
    <col min="4872" max="5120" width="9.1640625" style="1"/>
    <col min="5121" max="5121" width="14.6640625" style="1" customWidth="1"/>
    <col min="5122" max="5122" width="39.5" style="1" customWidth="1"/>
    <col min="5123" max="5123" width="6.33203125" style="1" customWidth="1"/>
    <col min="5124" max="5124" width="5.1640625" style="1" customWidth="1"/>
    <col min="5125" max="5126" width="16.6640625" style="1" customWidth="1"/>
    <col min="5127" max="5127" width="19" style="1" customWidth="1"/>
    <col min="5128" max="5376" width="9.1640625" style="1"/>
    <col min="5377" max="5377" width="14.6640625" style="1" customWidth="1"/>
    <col min="5378" max="5378" width="39.5" style="1" customWidth="1"/>
    <col min="5379" max="5379" width="6.33203125" style="1" customWidth="1"/>
    <col min="5380" max="5380" width="5.1640625" style="1" customWidth="1"/>
    <col min="5381" max="5382" width="16.6640625" style="1" customWidth="1"/>
    <col min="5383" max="5383" width="19" style="1" customWidth="1"/>
    <col min="5384" max="5632" width="9.1640625" style="1"/>
    <col min="5633" max="5633" width="14.6640625" style="1" customWidth="1"/>
    <col min="5634" max="5634" width="39.5" style="1" customWidth="1"/>
    <col min="5635" max="5635" width="6.33203125" style="1" customWidth="1"/>
    <col min="5636" max="5636" width="5.1640625" style="1" customWidth="1"/>
    <col min="5637" max="5638" width="16.6640625" style="1" customWidth="1"/>
    <col min="5639" max="5639" width="19" style="1" customWidth="1"/>
    <col min="5640" max="5888" width="9.1640625" style="1"/>
    <col min="5889" max="5889" width="14.6640625" style="1" customWidth="1"/>
    <col min="5890" max="5890" width="39.5" style="1" customWidth="1"/>
    <col min="5891" max="5891" width="6.33203125" style="1" customWidth="1"/>
    <col min="5892" max="5892" width="5.1640625" style="1" customWidth="1"/>
    <col min="5893" max="5894" width="16.6640625" style="1" customWidth="1"/>
    <col min="5895" max="5895" width="19" style="1" customWidth="1"/>
    <col min="5896" max="6144" width="9.1640625" style="1"/>
    <col min="6145" max="6145" width="14.6640625" style="1" customWidth="1"/>
    <col min="6146" max="6146" width="39.5" style="1" customWidth="1"/>
    <col min="6147" max="6147" width="6.33203125" style="1" customWidth="1"/>
    <col min="6148" max="6148" width="5.1640625" style="1" customWidth="1"/>
    <col min="6149" max="6150" width="16.6640625" style="1" customWidth="1"/>
    <col min="6151" max="6151" width="19" style="1" customWidth="1"/>
    <col min="6152" max="6400" width="9.1640625" style="1"/>
    <col min="6401" max="6401" width="14.6640625" style="1" customWidth="1"/>
    <col min="6402" max="6402" width="39.5" style="1" customWidth="1"/>
    <col min="6403" max="6403" width="6.33203125" style="1" customWidth="1"/>
    <col min="6404" max="6404" width="5.1640625" style="1" customWidth="1"/>
    <col min="6405" max="6406" width="16.6640625" style="1" customWidth="1"/>
    <col min="6407" max="6407" width="19" style="1" customWidth="1"/>
    <col min="6408" max="6656" width="9.1640625" style="1"/>
    <col min="6657" max="6657" width="14.6640625" style="1" customWidth="1"/>
    <col min="6658" max="6658" width="39.5" style="1" customWidth="1"/>
    <col min="6659" max="6659" width="6.33203125" style="1" customWidth="1"/>
    <col min="6660" max="6660" width="5.1640625" style="1" customWidth="1"/>
    <col min="6661" max="6662" width="16.6640625" style="1" customWidth="1"/>
    <col min="6663" max="6663" width="19" style="1" customWidth="1"/>
    <col min="6664" max="6912" width="9.1640625" style="1"/>
    <col min="6913" max="6913" width="14.6640625" style="1" customWidth="1"/>
    <col min="6914" max="6914" width="39.5" style="1" customWidth="1"/>
    <col min="6915" max="6915" width="6.33203125" style="1" customWidth="1"/>
    <col min="6916" max="6916" width="5.1640625" style="1" customWidth="1"/>
    <col min="6917" max="6918" width="16.6640625" style="1" customWidth="1"/>
    <col min="6919" max="6919" width="19" style="1" customWidth="1"/>
    <col min="6920" max="7168" width="9.1640625" style="1"/>
    <col min="7169" max="7169" width="14.6640625" style="1" customWidth="1"/>
    <col min="7170" max="7170" width="39.5" style="1" customWidth="1"/>
    <col min="7171" max="7171" width="6.33203125" style="1" customWidth="1"/>
    <col min="7172" max="7172" width="5.1640625" style="1" customWidth="1"/>
    <col min="7173" max="7174" width="16.6640625" style="1" customWidth="1"/>
    <col min="7175" max="7175" width="19" style="1" customWidth="1"/>
    <col min="7176" max="7424" width="9.1640625" style="1"/>
    <col min="7425" max="7425" width="14.6640625" style="1" customWidth="1"/>
    <col min="7426" max="7426" width="39.5" style="1" customWidth="1"/>
    <col min="7427" max="7427" width="6.33203125" style="1" customWidth="1"/>
    <col min="7428" max="7428" width="5.1640625" style="1" customWidth="1"/>
    <col min="7429" max="7430" width="16.6640625" style="1" customWidth="1"/>
    <col min="7431" max="7431" width="19" style="1" customWidth="1"/>
    <col min="7432" max="7680" width="9.1640625" style="1"/>
    <col min="7681" max="7681" width="14.6640625" style="1" customWidth="1"/>
    <col min="7682" max="7682" width="39.5" style="1" customWidth="1"/>
    <col min="7683" max="7683" width="6.33203125" style="1" customWidth="1"/>
    <col min="7684" max="7684" width="5.1640625" style="1" customWidth="1"/>
    <col min="7685" max="7686" width="16.6640625" style="1" customWidth="1"/>
    <col min="7687" max="7687" width="19" style="1" customWidth="1"/>
    <col min="7688" max="7936" width="9.1640625" style="1"/>
    <col min="7937" max="7937" width="14.6640625" style="1" customWidth="1"/>
    <col min="7938" max="7938" width="39.5" style="1" customWidth="1"/>
    <col min="7939" max="7939" width="6.33203125" style="1" customWidth="1"/>
    <col min="7940" max="7940" width="5.1640625" style="1" customWidth="1"/>
    <col min="7941" max="7942" width="16.6640625" style="1" customWidth="1"/>
    <col min="7943" max="7943" width="19" style="1" customWidth="1"/>
    <col min="7944" max="8192" width="9.1640625" style="1"/>
    <col min="8193" max="8193" width="14.6640625" style="1" customWidth="1"/>
    <col min="8194" max="8194" width="39.5" style="1" customWidth="1"/>
    <col min="8195" max="8195" width="6.33203125" style="1" customWidth="1"/>
    <col min="8196" max="8196" width="5.1640625" style="1" customWidth="1"/>
    <col min="8197" max="8198" width="16.6640625" style="1" customWidth="1"/>
    <col min="8199" max="8199" width="19" style="1" customWidth="1"/>
    <col min="8200" max="8448" width="9.1640625" style="1"/>
    <col min="8449" max="8449" width="14.6640625" style="1" customWidth="1"/>
    <col min="8450" max="8450" width="39.5" style="1" customWidth="1"/>
    <col min="8451" max="8451" width="6.33203125" style="1" customWidth="1"/>
    <col min="8452" max="8452" width="5.1640625" style="1" customWidth="1"/>
    <col min="8453" max="8454" width="16.6640625" style="1" customWidth="1"/>
    <col min="8455" max="8455" width="19" style="1" customWidth="1"/>
    <col min="8456" max="8704" width="9.1640625" style="1"/>
    <col min="8705" max="8705" width="14.6640625" style="1" customWidth="1"/>
    <col min="8706" max="8706" width="39.5" style="1" customWidth="1"/>
    <col min="8707" max="8707" width="6.33203125" style="1" customWidth="1"/>
    <col min="8708" max="8708" width="5.1640625" style="1" customWidth="1"/>
    <col min="8709" max="8710" width="16.6640625" style="1" customWidth="1"/>
    <col min="8711" max="8711" width="19" style="1" customWidth="1"/>
    <col min="8712" max="8960" width="9.1640625" style="1"/>
    <col min="8961" max="8961" width="14.6640625" style="1" customWidth="1"/>
    <col min="8962" max="8962" width="39.5" style="1" customWidth="1"/>
    <col min="8963" max="8963" width="6.33203125" style="1" customWidth="1"/>
    <col min="8964" max="8964" width="5.1640625" style="1" customWidth="1"/>
    <col min="8965" max="8966" width="16.6640625" style="1" customWidth="1"/>
    <col min="8967" max="8967" width="19" style="1" customWidth="1"/>
    <col min="8968" max="9216" width="9.1640625" style="1"/>
    <col min="9217" max="9217" width="14.6640625" style="1" customWidth="1"/>
    <col min="9218" max="9218" width="39.5" style="1" customWidth="1"/>
    <col min="9219" max="9219" width="6.33203125" style="1" customWidth="1"/>
    <col min="9220" max="9220" width="5.1640625" style="1" customWidth="1"/>
    <col min="9221" max="9222" width="16.6640625" style="1" customWidth="1"/>
    <col min="9223" max="9223" width="19" style="1" customWidth="1"/>
    <col min="9224" max="9472" width="9.1640625" style="1"/>
    <col min="9473" max="9473" width="14.6640625" style="1" customWidth="1"/>
    <col min="9474" max="9474" width="39.5" style="1" customWidth="1"/>
    <col min="9475" max="9475" width="6.33203125" style="1" customWidth="1"/>
    <col min="9476" max="9476" width="5.1640625" style="1" customWidth="1"/>
    <col min="9477" max="9478" width="16.6640625" style="1" customWidth="1"/>
    <col min="9479" max="9479" width="19" style="1" customWidth="1"/>
    <col min="9480" max="9728" width="9.1640625" style="1"/>
    <col min="9729" max="9729" width="14.6640625" style="1" customWidth="1"/>
    <col min="9730" max="9730" width="39.5" style="1" customWidth="1"/>
    <col min="9731" max="9731" width="6.33203125" style="1" customWidth="1"/>
    <col min="9732" max="9732" width="5.1640625" style="1" customWidth="1"/>
    <col min="9733" max="9734" width="16.6640625" style="1" customWidth="1"/>
    <col min="9735" max="9735" width="19" style="1" customWidth="1"/>
    <col min="9736" max="9984" width="9.1640625" style="1"/>
    <col min="9985" max="9985" width="14.6640625" style="1" customWidth="1"/>
    <col min="9986" max="9986" width="39.5" style="1" customWidth="1"/>
    <col min="9987" max="9987" width="6.33203125" style="1" customWidth="1"/>
    <col min="9988" max="9988" width="5.1640625" style="1" customWidth="1"/>
    <col min="9989" max="9990" width="16.6640625" style="1" customWidth="1"/>
    <col min="9991" max="9991" width="19" style="1" customWidth="1"/>
    <col min="9992" max="10240" width="9.1640625" style="1"/>
    <col min="10241" max="10241" width="14.6640625" style="1" customWidth="1"/>
    <col min="10242" max="10242" width="39.5" style="1" customWidth="1"/>
    <col min="10243" max="10243" width="6.33203125" style="1" customWidth="1"/>
    <col min="10244" max="10244" width="5.1640625" style="1" customWidth="1"/>
    <col min="10245" max="10246" width="16.6640625" style="1" customWidth="1"/>
    <col min="10247" max="10247" width="19" style="1" customWidth="1"/>
    <col min="10248" max="10496" width="9.1640625" style="1"/>
    <col min="10497" max="10497" width="14.6640625" style="1" customWidth="1"/>
    <col min="10498" max="10498" width="39.5" style="1" customWidth="1"/>
    <col min="10499" max="10499" width="6.33203125" style="1" customWidth="1"/>
    <col min="10500" max="10500" width="5.1640625" style="1" customWidth="1"/>
    <col min="10501" max="10502" width="16.6640625" style="1" customWidth="1"/>
    <col min="10503" max="10503" width="19" style="1" customWidth="1"/>
    <col min="10504" max="10752" width="9.1640625" style="1"/>
    <col min="10753" max="10753" width="14.6640625" style="1" customWidth="1"/>
    <col min="10754" max="10754" width="39.5" style="1" customWidth="1"/>
    <col min="10755" max="10755" width="6.33203125" style="1" customWidth="1"/>
    <col min="10756" max="10756" width="5.1640625" style="1" customWidth="1"/>
    <col min="10757" max="10758" width="16.6640625" style="1" customWidth="1"/>
    <col min="10759" max="10759" width="19" style="1" customWidth="1"/>
    <col min="10760" max="11008" width="9.1640625" style="1"/>
    <col min="11009" max="11009" width="14.6640625" style="1" customWidth="1"/>
    <col min="11010" max="11010" width="39.5" style="1" customWidth="1"/>
    <col min="11011" max="11011" width="6.33203125" style="1" customWidth="1"/>
    <col min="11012" max="11012" width="5.1640625" style="1" customWidth="1"/>
    <col min="11013" max="11014" width="16.6640625" style="1" customWidth="1"/>
    <col min="11015" max="11015" width="19" style="1" customWidth="1"/>
    <col min="11016" max="11264" width="9.1640625" style="1"/>
    <col min="11265" max="11265" width="14.6640625" style="1" customWidth="1"/>
    <col min="11266" max="11266" width="39.5" style="1" customWidth="1"/>
    <col min="11267" max="11267" width="6.33203125" style="1" customWidth="1"/>
    <col min="11268" max="11268" width="5.1640625" style="1" customWidth="1"/>
    <col min="11269" max="11270" width="16.6640625" style="1" customWidth="1"/>
    <col min="11271" max="11271" width="19" style="1" customWidth="1"/>
    <col min="11272" max="11520" width="9.1640625" style="1"/>
    <col min="11521" max="11521" width="14.6640625" style="1" customWidth="1"/>
    <col min="11522" max="11522" width="39.5" style="1" customWidth="1"/>
    <col min="11523" max="11523" width="6.33203125" style="1" customWidth="1"/>
    <col min="11524" max="11524" width="5.1640625" style="1" customWidth="1"/>
    <col min="11525" max="11526" width="16.6640625" style="1" customWidth="1"/>
    <col min="11527" max="11527" width="19" style="1" customWidth="1"/>
    <col min="11528" max="11776" width="9.1640625" style="1"/>
    <col min="11777" max="11777" width="14.6640625" style="1" customWidth="1"/>
    <col min="11778" max="11778" width="39.5" style="1" customWidth="1"/>
    <col min="11779" max="11779" width="6.33203125" style="1" customWidth="1"/>
    <col min="11780" max="11780" width="5.1640625" style="1" customWidth="1"/>
    <col min="11781" max="11782" width="16.6640625" style="1" customWidth="1"/>
    <col min="11783" max="11783" width="19" style="1" customWidth="1"/>
    <col min="11784" max="12032" width="9.1640625" style="1"/>
    <col min="12033" max="12033" width="14.6640625" style="1" customWidth="1"/>
    <col min="12034" max="12034" width="39.5" style="1" customWidth="1"/>
    <col min="12035" max="12035" width="6.33203125" style="1" customWidth="1"/>
    <col min="12036" max="12036" width="5.1640625" style="1" customWidth="1"/>
    <col min="12037" max="12038" width="16.6640625" style="1" customWidth="1"/>
    <col min="12039" max="12039" width="19" style="1" customWidth="1"/>
    <col min="12040" max="12288" width="9.1640625" style="1"/>
    <col min="12289" max="12289" width="14.6640625" style="1" customWidth="1"/>
    <col min="12290" max="12290" width="39.5" style="1" customWidth="1"/>
    <col min="12291" max="12291" width="6.33203125" style="1" customWidth="1"/>
    <col min="12292" max="12292" width="5.1640625" style="1" customWidth="1"/>
    <col min="12293" max="12294" width="16.6640625" style="1" customWidth="1"/>
    <col min="12295" max="12295" width="19" style="1" customWidth="1"/>
    <col min="12296" max="12544" width="9.1640625" style="1"/>
    <col min="12545" max="12545" width="14.6640625" style="1" customWidth="1"/>
    <col min="12546" max="12546" width="39.5" style="1" customWidth="1"/>
    <col min="12547" max="12547" width="6.33203125" style="1" customWidth="1"/>
    <col min="12548" max="12548" width="5.1640625" style="1" customWidth="1"/>
    <col min="12549" max="12550" width="16.6640625" style="1" customWidth="1"/>
    <col min="12551" max="12551" width="19" style="1" customWidth="1"/>
    <col min="12552" max="12800" width="9.1640625" style="1"/>
    <col min="12801" max="12801" width="14.6640625" style="1" customWidth="1"/>
    <col min="12802" max="12802" width="39.5" style="1" customWidth="1"/>
    <col min="12803" max="12803" width="6.33203125" style="1" customWidth="1"/>
    <col min="12804" max="12804" width="5.1640625" style="1" customWidth="1"/>
    <col min="12805" max="12806" width="16.6640625" style="1" customWidth="1"/>
    <col min="12807" max="12807" width="19" style="1" customWidth="1"/>
    <col min="12808" max="13056" width="9.1640625" style="1"/>
    <col min="13057" max="13057" width="14.6640625" style="1" customWidth="1"/>
    <col min="13058" max="13058" width="39.5" style="1" customWidth="1"/>
    <col min="13059" max="13059" width="6.33203125" style="1" customWidth="1"/>
    <col min="13060" max="13060" width="5.1640625" style="1" customWidth="1"/>
    <col min="13061" max="13062" width="16.6640625" style="1" customWidth="1"/>
    <col min="13063" max="13063" width="19" style="1" customWidth="1"/>
    <col min="13064" max="13312" width="9.1640625" style="1"/>
    <col min="13313" max="13313" width="14.6640625" style="1" customWidth="1"/>
    <col min="13314" max="13314" width="39.5" style="1" customWidth="1"/>
    <col min="13315" max="13315" width="6.33203125" style="1" customWidth="1"/>
    <col min="13316" max="13316" width="5.1640625" style="1" customWidth="1"/>
    <col min="13317" max="13318" width="16.6640625" style="1" customWidth="1"/>
    <col min="13319" max="13319" width="19" style="1" customWidth="1"/>
    <col min="13320" max="13568" width="9.1640625" style="1"/>
    <col min="13569" max="13569" width="14.6640625" style="1" customWidth="1"/>
    <col min="13570" max="13570" width="39.5" style="1" customWidth="1"/>
    <col min="13571" max="13571" width="6.33203125" style="1" customWidth="1"/>
    <col min="13572" max="13572" width="5.1640625" style="1" customWidth="1"/>
    <col min="13573" max="13574" width="16.6640625" style="1" customWidth="1"/>
    <col min="13575" max="13575" width="19" style="1" customWidth="1"/>
    <col min="13576" max="13824" width="9.1640625" style="1"/>
    <col min="13825" max="13825" width="14.6640625" style="1" customWidth="1"/>
    <col min="13826" max="13826" width="39.5" style="1" customWidth="1"/>
    <col min="13827" max="13827" width="6.33203125" style="1" customWidth="1"/>
    <col min="13828" max="13828" width="5.1640625" style="1" customWidth="1"/>
    <col min="13829" max="13830" width="16.6640625" style="1" customWidth="1"/>
    <col min="13831" max="13831" width="19" style="1" customWidth="1"/>
    <col min="13832" max="14080" width="9.1640625" style="1"/>
    <col min="14081" max="14081" width="14.6640625" style="1" customWidth="1"/>
    <col min="14082" max="14082" width="39.5" style="1" customWidth="1"/>
    <col min="14083" max="14083" width="6.33203125" style="1" customWidth="1"/>
    <col min="14084" max="14084" width="5.1640625" style="1" customWidth="1"/>
    <col min="14085" max="14086" width="16.6640625" style="1" customWidth="1"/>
    <col min="14087" max="14087" width="19" style="1" customWidth="1"/>
    <col min="14088" max="14336" width="9.1640625" style="1"/>
    <col min="14337" max="14337" width="14.6640625" style="1" customWidth="1"/>
    <col min="14338" max="14338" width="39.5" style="1" customWidth="1"/>
    <col min="14339" max="14339" width="6.33203125" style="1" customWidth="1"/>
    <col min="14340" max="14340" width="5.1640625" style="1" customWidth="1"/>
    <col min="14341" max="14342" width="16.6640625" style="1" customWidth="1"/>
    <col min="14343" max="14343" width="19" style="1" customWidth="1"/>
    <col min="14344" max="14592" width="9.1640625" style="1"/>
    <col min="14593" max="14593" width="14.6640625" style="1" customWidth="1"/>
    <col min="14594" max="14594" width="39.5" style="1" customWidth="1"/>
    <col min="14595" max="14595" width="6.33203125" style="1" customWidth="1"/>
    <col min="14596" max="14596" width="5.1640625" style="1" customWidth="1"/>
    <col min="14597" max="14598" width="16.6640625" style="1" customWidth="1"/>
    <col min="14599" max="14599" width="19" style="1" customWidth="1"/>
    <col min="14600" max="14848" width="9.1640625" style="1"/>
    <col min="14849" max="14849" width="14.6640625" style="1" customWidth="1"/>
    <col min="14850" max="14850" width="39.5" style="1" customWidth="1"/>
    <col min="14851" max="14851" width="6.33203125" style="1" customWidth="1"/>
    <col min="14852" max="14852" width="5.1640625" style="1" customWidth="1"/>
    <col min="14853" max="14854" width="16.6640625" style="1" customWidth="1"/>
    <col min="14855" max="14855" width="19" style="1" customWidth="1"/>
    <col min="14856" max="15104" width="9.1640625" style="1"/>
    <col min="15105" max="15105" width="14.6640625" style="1" customWidth="1"/>
    <col min="15106" max="15106" width="39.5" style="1" customWidth="1"/>
    <col min="15107" max="15107" width="6.33203125" style="1" customWidth="1"/>
    <col min="15108" max="15108" width="5.1640625" style="1" customWidth="1"/>
    <col min="15109" max="15110" width="16.6640625" style="1" customWidth="1"/>
    <col min="15111" max="15111" width="19" style="1" customWidth="1"/>
    <col min="15112" max="15360" width="9.1640625" style="1"/>
    <col min="15361" max="15361" width="14.6640625" style="1" customWidth="1"/>
    <col min="15362" max="15362" width="39.5" style="1" customWidth="1"/>
    <col min="15363" max="15363" width="6.33203125" style="1" customWidth="1"/>
    <col min="15364" max="15364" width="5.1640625" style="1" customWidth="1"/>
    <col min="15365" max="15366" width="16.6640625" style="1" customWidth="1"/>
    <col min="15367" max="15367" width="19" style="1" customWidth="1"/>
    <col min="15368" max="15616" width="9.1640625" style="1"/>
    <col min="15617" max="15617" width="14.6640625" style="1" customWidth="1"/>
    <col min="15618" max="15618" width="39.5" style="1" customWidth="1"/>
    <col min="15619" max="15619" width="6.33203125" style="1" customWidth="1"/>
    <col min="15620" max="15620" width="5.1640625" style="1" customWidth="1"/>
    <col min="15621" max="15622" width="16.6640625" style="1" customWidth="1"/>
    <col min="15623" max="15623" width="19" style="1" customWidth="1"/>
    <col min="15624" max="15872" width="9.1640625" style="1"/>
    <col min="15873" max="15873" width="14.6640625" style="1" customWidth="1"/>
    <col min="15874" max="15874" width="39.5" style="1" customWidth="1"/>
    <col min="15875" max="15875" width="6.33203125" style="1" customWidth="1"/>
    <col min="15876" max="15876" width="5.1640625" style="1" customWidth="1"/>
    <col min="15877" max="15878" width="16.6640625" style="1" customWidth="1"/>
    <col min="15879" max="15879" width="19" style="1" customWidth="1"/>
    <col min="15880" max="16128" width="9.1640625" style="1"/>
    <col min="16129" max="16129" width="14.6640625" style="1" customWidth="1"/>
    <col min="16130" max="16130" width="39.5" style="1" customWidth="1"/>
    <col min="16131" max="16131" width="6.33203125" style="1" customWidth="1"/>
    <col min="16132" max="16132" width="5.1640625" style="1" customWidth="1"/>
    <col min="16133" max="16134" width="16.6640625" style="1" customWidth="1"/>
    <col min="16135" max="16135" width="19" style="1" customWidth="1"/>
    <col min="16136" max="16384" width="9.1640625" style="1"/>
  </cols>
  <sheetData>
    <row r="1" spans="1:9" ht="28.25" customHeight="1" x14ac:dyDescent="0.2">
      <c r="A1" s="132" t="s">
        <v>188</v>
      </c>
      <c r="B1" s="133"/>
      <c r="C1" s="133"/>
      <c r="D1" s="133"/>
      <c r="E1" s="133"/>
      <c r="F1" s="133"/>
      <c r="G1" s="134"/>
      <c r="H1" s="29"/>
      <c r="I1" s="29"/>
    </row>
    <row r="2" spans="1:9" s="61" customFormat="1" ht="22.25" customHeight="1" x14ac:dyDescent="0.2">
      <c r="A2" s="62" t="s">
        <v>8</v>
      </c>
      <c r="B2" s="58"/>
      <c r="C2" s="58"/>
      <c r="D2" s="58"/>
      <c r="E2" s="58"/>
      <c r="F2" s="58"/>
      <c r="G2" s="59"/>
      <c r="H2" s="60"/>
      <c r="I2" s="60"/>
    </row>
    <row r="3" spans="1:9" ht="22.25" customHeight="1" x14ac:dyDescent="0.2">
      <c r="A3" s="124"/>
      <c r="B3" s="2"/>
      <c r="E3" s="40"/>
      <c r="G3" s="3"/>
      <c r="H3" s="25"/>
      <c r="I3" s="25"/>
    </row>
    <row r="4" spans="1:9" ht="22.25" customHeight="1" x14ac:dyDescent="0.2">
      <c r="A4" s="62" t="s">
        <v>0</v>
      </c>
      <c r="B4" s="2"/>
      <c r="E4" s="41"/>
      <c r="G4" s="3"/>
      <c r="H4" s="25"/>
      <c r="I4" s="25"/>
    </row>
    <row r="5" spans="1:9" ht="22.25" customHeight="1" x14ac:dyDescent="0.2">
      <c r="A5" s="63" t="str">
        <f>'TECH. VYBAVENÍ - STÁJ SO-01'!A5</f>
        <v>Tomáš Vacek Pěkov 31</v>
      </c>
      <c r="B5" s="2"/>
      <c r="E5" s="40"/>
      <c r="G5" s="64"/>
      <c r="H5" s="25"/>
      <c r="I5" s="25"/>
    </row>
    <row r="6" spans="1:9" ht="30" customHeight="1" x14ac:dyDescent="0.2">
      <c r="A6" s="191" t="str">
        <f>'TECH. VYBAVENÍ - STÁJ SO-01'!A6</f>
        <v>PĚKOV - MODERNIZACE FARMY</v>
      </c>
      <c r="B6" s="192"/>
      <c r="C6" s="192"/>
      <c r="D6" s="192"/>
      <c r="E6" s="192"/>
      <c r="F6" s="192"/>
      <c r="G6" s="193"/>
      <c r="H6" s="25"/>
      <c r="I6" s="25"/>
    </row>
    <row r="7" spans="1:9" s="4" customFormat="1" ht="31.5" customHeight="1" x14ac:dyDescent="0.2">
      <c r="A7" s="194" t="s">
        <v>185</v>
      </c>
      <c r="B7" s="195"/>
      <c r="C7" s="195"/>
      <c r="D7" s="195"/>
      <c r="E7" s="195"/>
      <c r="F7" s="195"/>
      <c r="G7" s="196"/>
      <c r="H7" s="26"/>
      <c r="I7" s="26"/>
    </row>
    <row r="8" spans="1:9" s="4" customFormat="1" ht="16.25" customHeight="1" x14ac:dyDescent="0.2">
      <c r="A8" s="5"/>
      <c r="B8" s="5"/>
      <c r="C8" s="5"/>
      <c r="D8" s="5"/>
      <c r="E8" s="5"/>
      <c r="F8" s="5"/>
      <c r="G8" s="5"/>
      <c r="H8" s="26"/>
      <c r="I8" s="26"/>
    </row>
    <row r="9" spans="1:9" ht="51" customHeight="1" x14ac:dyDescent="0.2">
      <c r="A9" s="66" t="s">
        <v>17</v>
      </c>
      <c r="B9" s="6" t="s">
        <v>18</v>
      </c>
      <c r="C9" s="6" t="s">
        <v>3</v>
      </c>
      <c r="D9" s="43" t="s">
        <v>186</v>
      </c>
      <c r="E9" s="6" t="s">
        <v>4</v>
      </c>
      <c r="F9" s="6" t="s">
        <v>5</v>
      </c>
      <c r="G9" s="6" t="s">
        <v>6</v>
      </c>
      <c r="H9" s="25"/>
      <c r="I9" s="25"/>
    </row>
    <row r="10" spans="1:9" s="4" customFormat="1" ht="16.25" customHeight="1" x14ac:dyDescent="0.2">
      <c r="A10" s="5"/>
      <c r="B10" s="5"/>
      <c r="C10" s="5"/>
      <c r="D10" s="5"/>
      <c r="E10" s="5"/>
      <c r="F10" s="5"/>
      <c r="G10" s="5"/>
      <c r="H10" s="26"/>
      <c r="I10" s="26"/>
    </row>
    <row r="11" spans="1:9" ht="24" customHeight="1" x14ac:dyDescent="0.2">
      <c r="A11" s="154" t="s">
        <v>44</v>
      </c>
      <c r="B11" s="154"/>
      <c r="C11" s="154"/>
      <c r="D11" s="154"/>
      <c r="E11" s="154"/>
      <c r="F11" s="154"/>
      <c r="G11" s="154"/>
      <c r="H11" s="25"/>
      <c r="I11" s="25"/>
    </row>
    <row r="12" spans="1:9" ht="24" customHeight="1" x14ac:dyDescent="0.2">
      <c r="A12" s="186" t="s">
        <v>9</v>
      </c>
      <c r="B12" s="186"/>
      <c r="C12" s="186"/>
      <c r="D12" s="186"/>
      <c r="E12" s="186"/>
      <c r="F12" s="186"/>
      <c r="G12" s="186"/>
      <c r="H12" s="25"/>
      <c r="I12" s="25"/>
    </row>
    <row r="13" spans="1:9" s="8" customFormat="1" ht="40.5" customHeight="1" x14ac:dyDescent="0.2">
      <c r="A13" s="74" t="s">
        <v>169</v>
      </c>
      <c r="B13" s="24">
        <v>6</v>
      </c>
      <c r="C13" s="18" t="s">
        <v>1</v>
      </c>
      <c r="D13" s="97"/>
      <c r="E13" s="100">
        <f>B13*D13</f>
        <v>0</v>
      </c>
      <c r="F13" s="152"/>
      <c r="G13" s="152"/>
    </row>
    <row r="14" spans="1:9" s="8" customFormat="1" ht="39.75" customHeight="1" x14ac:dyDescent="0.2">
      <c r="A14" s="74" t="s">
        <v>170</v>
      </c>
      <c r="B14" s="24">
        <v>6</v>
      </c>
      <c r="C14" s="18" t="s">
        <v>1</v>
      </c>
      <c r="D14" s="97"/>
      <c r="E14" s="100">
        <f>B14*D14</f>
        <v>0</v>
      </c>
      <c r="F14" s="166"/>
      <c r="G14" s="166"/>
    </row>
    <row r="15" spans="1:9" ht="24" customHeight="1" x14ac:dyDescent="0.2">
      <c r="A15" s="183" t="s">
        <v>19</v>
      </c>
      <c r="B15" s="183"/>
      <c r="C15" s="183"/>
      <c r="D15" s="92"/>
      <c r="E15" s="68">
        <f>SUM(E13:E14)</f>
        <v>0</v>
      </c>
      <c r="F15" s="69" t="s">
        <v>10</v>
      </c>
      <c r="G15" s="68">
        <f>E15</f>
        <v>0</v>
      </c>
    </row>
    <row r="16" spans="1:9" ht="16.5" customHeight="1" x14ac:dyDescent="0.2">
      <c r="A16" s="14"/>
      <c r="B16" s="20"/>
      <c r="C16" s="20"/>
      <c r="D16" s="20"/>
      <c r="E16" s="15"/>
      <c r="F16" s="15"/>
      <c r="G16" s="16"/>
    </row>
    <row r="17" spans="1:9" ht="24" customHeight="1" x14ac:dyDescent="0.2">
      <c r="A17" s="154" t="s">
        <v>45</v>
      </c>
      <c r="B17" s="154"/>
      <c r="C17" s="154"/>
      <c r="D17" s="154"/>
      <c r="E17" s="154"/>
      <c r="F17" s="154"/>
      <c r="G17" s="154"/>
      <c r="H17" s="25"/>
      <c r="I17" s="25"/>
    </row>
    <row r="18" spans="1:9" ht="24" customHeight="1" x14ac:dyDescent="0.2">
      <c r="A18" s="186" t="s">
        <v>9</v>
      </c>
      <c r="B18" s="186"/>
      <c r="C18" s="186"/>
      <c r="D18" s="186"/>
      <c r="E18" s="186"/>
      <c r="F18" s="186"/>
      <c r="G18" s="186"/>
      <c r="H18" s="25"/>
      <c r="I18" s="25"/>
    </row>
    <row r="19" spans="1:9" s="8" customFormat="1" ht="24" customHeight="1" x14ac:dyDescent="0.2">
      <c r="A19" s="70" t="s">
        <v>46</v>
      </c>
      <c r="B19" s="24">
        <v>16</v>
      </c>
      <c r="C19" s="18" t="s">
        <v>1</v>
      </c>
      <c r="D19" s="97"/>
      <c r="E19" s="100">
        <f>B19*D19</f>
        <v>0</v>
      </c>
      <c r="F19" s="143"/>
      <c r="G19" s="152"/>
    </row>
    <row r="20" spans="1:9" s="8" customFormat="1" ht="24" customHeight="1" x14ac:dyDescent="0.2">
      <c r="A20" s="70" t="s">
        <v>47</v>
      </c>
      <c r="B20" s="24">
        <v>14</v>
      </c>
      <c r="C20" s="18" t="s">
        <v>1</v>
      </c>
      <c r="D20" s="97"/>
      <c r="E20" s="100">
        <f>B20*D20</f>
        <v>0</v>
      </c>
      <c r="F20" s="184"/>
      <c r="G20" s="185"/>
    </row>
    <row r="21" spans="1:9" ht="24" customHeight="1" x14ac:dyDescent="0.2">
      <c r="A21" s="183" t="s">
        <v>19</v>
      </c>
      <c r="B21" s="183"/>
      <c r="C21" s="183"/>
      <c r="D21" s="92"/>
      <c r="E21" s="68">
        <f>SUM(E19:E20)</f>
        <v>0</v>
      </c>
      <c r="F21" s="68">
        <f>F19</f>
        <v>0</v>
      </c>
      <c r="G21" s="68">
        <f>F21+E21</f>
        <v>0</v>
      </c>
    </row>
    <row r="22" spans="1:9" ht="20" x14ac:dyDescent="0.2">
      <c r="A22" s="14"/>
      <c r="B22" s="20"/>
      <c r="C22" s="20"/>
      <c r="D22" s="20"/>
      <c r="E22" s="15"/>
      <c r="F22" s="15"/>
      <c r="G22" s="16"/>
    </row>
    <row r="23" spans="1:9" ht="25" customHeight="1" x14ac:dyDescent="0.2">
      <c r="A23" s="167" t="s">
        <v>72</v>
      </c>
      <c r="B23" s="168"/>
      <c r="C23" s="168"/>
      <c r="D23" s="168"/>
      <c r="E23" s="168"/>
      <c r="F23" s="168"/>
      <c r="G23" s="169"/>
      <c r="H23" s="86"/>
    </row>
    <row r="24" spans="1:9" ht="94.5" customHeight="1" x14ac:dyDescent="0.2">
      <c r="A24" s="170" t="s">
        <v>104</v>
      </c>
      <c r="B24" s="171"/>
      <c r="C24" s="171"/>
      <c r="D24" s="171"/>
      <c r="E24" s="171"/>
      <c r="F24" s="171"/>
      <c r="G24" s="172"/>
    </row>
    <row r="25" spans="1:9" s="8" customFormat="1" ht="24" customHeight="1" x14ac:dyDescent="0.2">
      <c r="A25" s="54" t="s">
        <v>171</v>
      </c>
      <c r="B25" s="71"/>
      <c r="C25" s="31"/>
      <c r="D25" s="95"/>
      <c r="E25" s="83"/>
      <c r="F25" s="143"/>
      <c r="G25" s="152"/>
    </row>
    <row r="26" spans="1:9" s="8" customFormat="1" ht="24" customHeight="1" x14ac:dyDescent="0.2">
      <c r="A26" s="67" t="s">
        <v>68</v>
      </c>
      <c r="B26" s="84">
        <v>50</v>
      </c>
      <c r="C26" s="81" t="s">
        <v>2</v>
      </c>
      <c r="D26" s="97"/>
      <c r="E26" s="100">
        <f>B26*D26</f>
        <v>0</v>
      </c>
      <c r="F26" s="144"/>
      <c r="G26" s="153"/>
    </row>
    <row r="27" spans="1:9" s="8" customFormat="1" ht="24" customHeight="1" x14ac:dyDescent="0.2">
      <c r="A27" s="67" t="s">
        <v>172</v>
      </c>
      <c r="B27" s="85">
        <v>2</v>
      </c>
      <c r="C27" s="81" t="s">
        <v>1</v>
      </c>
      <c r="D27" s="97"/>
      <c r="E27" s="100">
        <f t="shared" ref="E27:E42" si="0">B27*D27</f>
        <v>0</v>
      </c>
      <c r="F27" s="144"/>
      <c r="G27" s="153"/>
    </row>
    <row r="28" spans="1:9" s="8" customFormat="1" ht="24" customHeight="1" x14ac:dyDescent="0.2">
      <c r="A28" s="67" t="s">
        <v>103</v>
      </c>
      <c r="B28" s="85">
        <v>1</v>
      </c>
      <c r="C28" s="81" t="s">
        <v>1</v>
      </c>
      <c r="D28" s="97"/>
      <c r="E28" s="100">
        <f t="shared" si="0"/>
        <v>0</v>
      </c>
      <c r="F28" s="144"/>
      <c r="G28" s="153"/>
    </row>
    <row r="29" spans="1:9" s="8" customFormat="1" ht="24" customHeight="1" x14ac:dyDescent="0.2">
      <c r="A29" s="54" t="s">
        <v>171</v>
      </c>
      <c r="B29" s="71"/>
      <c r="C29" s="71"/>
      <c r="D29" s="71"/>
      <c r="E29" s="102"/>
      <c r="F29" s="190"/>
      <c r="G29" s="153"/>
    </row>
    <row r="30" spans="1:9" s="8" customFormat="1" ht="24" customHeight="1" x14ac:dyDescent="0.2">
      <c r="A30" s="67" t="s">
        <v>68</v>
      </c>
      <c r="B30" s="84">
        <v>50</v>
      </c>
      <c r="C30" s="81" t="s">
        <v>2</v>
      </c>
      <c r="D30" s="97"/>
      <c r="E30" s="100">
        <f t="shared" si="0"/>
        <v>0</v>
      </c>
      <c r="F30" s="144"/>
      <c r="G30" s="153"/>
    </row>
    <row r="31" spans="1:9" s="8" customFormat="1" ht="24" customHeight="1" x14ac:dyDescent="0.2">
      <c r="A31" s="67" t="s">
        <v>172</v>
      </c>
      <c r="B31" s="85">
        <v>2</v>
      </c>
      <c r="C31" s="81" t="s">
        <v>1</v>
      </c>
      <c r="D31" s="97"/>
      <c r="E31" s="100">
        <f t="shared" si="0"/>
        <v>0</v>
      </c>
      <c r="F31" s="144"/>
      <c r="G31" s="153"/>
    </row>
    <row r="32" spans="1:9" s="8" customFormat="1" ht="24" customHeight="1" x14ac:dyDescent="0.2">
      <c r="A32" s="67" t="s">
        <v>103</v>
      </c>
      <c r="B32" s="85">
        <v>1</v>
      </c>
      <c r="C32" s="81" t="s">
        <v>1</v>
      </c>
      <c r="D32" s="97"/>
      <c r="E32" s="100">
        <f t="shared" si="0"/>
        <v>0</v>
      </c>
      <c r="F32" s="144"/>
      <c r="G32" s="153"/>
    </row>
    <row r="33" spans="1:9" s="8" customFormat="1" ht="24" customHeight="1" x14ac:dyDescent="0.2">
      <c r="A33" s="54" t="s">
        <v>173</v>
      </c>
      <c r="B33" s="71"/>
      <c r="C33" s="71"/>
      <c r="D33" s="71"/>
      <c r="E33" s="102"/>
      <c r="F33" s="144"/>
      <c r="G33" s="153"/>
    </row>
    <row r="34" spans="1:9" s="8" customFormat="1" ht="24" customHeight="1" x14ac:dyDescent="0.2">
      <c r="A34" s="67" t="s">
        <v>68</v>
      </c>
      <c r="B34" s="84">
        <v>55</v>
      </c>
      <c r="C34" s="81" t="s">
        <v>2</v>
      </c>
      <c r="D34" s="97"/>
      <c r="E34" s="100">
        <f t="shared" si="0"/>
        <v>0</v>
      </c>
      <c r="F34" s="144"/>
      <c r="G34" s="153"/>
    </row>
    <row r="35" spans="1:9" s="8" customFormat="1" ht="24" customHeight="1" x14ac:dyDescent="0.2">
      <c r="A35" s="67" t="s">
        <v>175</v>
      </c>
      <c r="B35" s="85">
        <v>2</v>
      </c>
      <c r="C35" s="81" t="s">
        <v>1</v>
      </c>
      <c r="D35" s="97"/>
      <c r="E35" s="100">
        <f t="shared" si="0"/>
        <v>0</v>
      </c>
      <c r="F35" s="144"/>
      <c r="G35" s="153"/>
    </row>
    <row r="36" spans="1:9" s="8" customFormat="1" ht="24" customHeight="1" x14ac:dyDescent="0.2">
      <c r="A36" s="67" t="s">
        <v>103</v>
      </c>
      <c r="B36" s="85">
        <v>1</v>
      </c>
      <c r="C36" s="81" t="s">
        <v>1</v>
      </c>
      <c r="D36" s="97"/>
      <c r="E36" s="100">
        <f t="shared" si="0"/>
        <v>0</v>
      </c>
      <c r="F36" s="144"/>
      <c r="G36" s="153"/>
    </row>
    <row r="37" spans="1:9" s="8" customFormat="1" ht="24" customHeight="1" x14ac:dyDescent="0.2">
      <c r="A37" s="54" t="s">
        <v>174</v>
      </c>
      <c r="B37" s="71"/>
      <c r="C37" s="71"/>
      <c r="D37" s="71"/>
      <c r="E37" s="102"/>
      <c r="F37" s="144"/>
      <c r="G37" s="153"/>
    </row>
    <row r="38" spans="1:9" s="8" customFormat="1" ht="24" customHeight="1" x14ac:dyDescent="0.2">
      <c r="A38" s="67" t="s">
        <v>68</v>
      </c>
      <c r="B38" s="84">
        <v>25</v>
      </c>
      <c r="C38" s="81" t="s">
        <v>2</v>
      </c>
      <c r="D38" s="97"/>
      <c r="E38" s="100">
        <f t="shared" si="0"/>
        <v>0</v>
      </c>
      <c r="F38" s="144"/>
      <c r="G38" s="153"/>
    </row>
    <row r="39" spans="1:9" s="8" customFormat="1" ht="24" customHeight="1" x14ac:dyDescent="0.2">
      <c r="A39" s="67" t="s">
        <v>175</v>
      </c>
      <c r="B39" s="85">
        <v>2</v>
      </c>
      <c r="C39" s="81" t="s">
        <v>1</v>
      </c>
      <c r="D39" s="97"/>
      <c r="E39" s="100">
        <f t="shared" si="0"/>
        <v>0</v>
      </c>
      <c r="F39" s="144"/>
      <c r="G39" s="153"/>
    </row>
    <row r="40" spans="1:9" s="8" customFormat="1" ht="24" customHeight="1" x14ac:dyDescent="0.2">
      <c r="A40" s="67" t="s">
        <v>103</v>
      </c>
      <c r="B40" s="85">
        <v>1</v>
      </c>
      <c r="C40" s="81" t="s">
        <v>1</v>
      </c>
      <c r="D40" s="97"/>
      <c r="E40" s="100">
        <f t="shared" si="0"/>
        <v>0</v>
      </c>
      <c r="F40" s="144"/>
      <c r="G40" s="153"/>
    </row>
    <row r="41" spans="1:9" s="8" customFormat="1" ht="24" customHeight="1" x14ac:dyDescent="0.2">
      <c r="A41" s="87" t="s">
        <v>214</v>
      </c>
      <c r="B41" s="72"/>
      <c r="C41" s="71"/>
      <c r="D41" s="71"/>
      <c r="E41" s="102"/>
      <c r="F41" s="144"/>
      <c r="G41" s="153"/>
    </row>
    <row r="42" spans="1:9" s="8" customFormat="1" ht="183.75" customHeight="1" x14ac:dyDescent="0.2">
      <c r="A42" s="74" t="s">
        <v>105</v>
      </c>
      <c r="B42" s="19">
        <v>1</v>
      </c>
      <c r="C42" s="18" t="s">
        <v>1</v>
      </c>
      <c r="D42" s="97"/>
      <c r="E42" s="100">
        <f t="shared" si="0"/>
        <v>0</v>
      </c>
      <c r="F42" s="145"/>
      <c r="G42" s="179"/>
    </row>
    <row r="43" spans="1:9" ht="24" customHeight="1" x14ac:dyDescent="0.2">
      <c r="A43" s="183" t="s">
        <v>19</v>
      </c>
      <c r="B43" s="183"/>
      <c r="C43" s="183"/>
      <c r="D43" s="92"/>
      <c r="E43" s="68">
        <f>SUM(E26:E42)</f>
        <v>0</v>
      </c>
      <c r="F43" s="68">
        <f>F25</f>
        <v>0</v>
      </c>
      <c r="G43" s="68">
        <f>F43+E43</f>
        <v>0</v>
      </c>
    </row>
    <row r="44" spans="1:9" ht="20" x14ac:dyDescent="0.2">
      <c r="A44" s="14"/>
      <c r="B44" s="20"/>
      <c r="C44" s="20"/>
      <c r="D44" s="20"/>
      <c r="E44" s="15"/>
      <c r="F44" s="15"/>
      <c r="G44" s="16"/>
    </row>
    <row r="45" spans="1:9" ht="24" customHeight="1" x14ac:dyDescent="0.2">
      <c r="A45" s="154" t="s">
        <v>48</v>
      </c>
      <c r="B45" s="154"/>
      <c r="C45" s="154"/>
      <c r="D45" s="154"/>
      <c r="E45" s="154"/>
      <c r="F45" s="154"/>
      <c r="G45" s="154"/>
      <c r="H45" s="25"/>
      <c r="I45" s="25"/>
    </row>
    <row r="46" spans="1:9" ht="61.5" customHeight="1" x14ac:dyDescent="0.2">
      <c r="A46" s="187" t="s">
        <v>177</v>
      </c>
      <c r="B46" s="188"/>
      <c r="C46" s="188"/>
      <c r="D46" s="188"/>
      <c r="E46" s="188"/>
      <c r="F46" s="188"/>
      <c r="G46" s="189"/>
      <c r="H46" s="25"/>
      <c r="I46" s="25"/>
    </row>
    <row r="47" spans="1:9" s="8" customFormat="1" ht="24" customHeight="1" x14ac:dyDescent="0.2">
      <c r="A47" s="94" t="s">
        <v>178</v>
      </c>
      <c r="B47" s="73">
        <v>100.4</v>
      </c>
      <c r="C47" s="18" t="s">
        <v>49</v>
      </c>
      <c r="D47" s="97"/>
      <c r="E47" s="100">
        <f t="shared" ref="E47" si="1">B47*D47</f>
        <v>0</v>
      </c>
      <c r="F47" s="143"/>
      <c r="G47" s="152"/>
    </row>
    <row r="48" spans="1:9" s="8" customFormat="1" ht="67.5" customHeight="1" x14ac:dyDescent="0.2">
      <c r="A48" s="65" t="s">
        <v>179</v>
      </c>
      <c r="B48" s="73">
        <v>100.4</v>
      </c>
      <c r="C48" s="18" t="s">
        <v>49</v>
      </c>
      <c r="D48" s="97"/>
      <c r="E48" s="100">
        <f t="shared" ref="E48:E49" si="2">B48*D48</f>
        <v>0</v>
      </c>
      <c r="F48" s="144"/>
      <c r="G48" s="153"/>
    </row>
    <row r="49" spans="1:9" s="8" customFormat="1" ht="24" customHeight="1" x14ac:dyDescent="0.2">
      <c r="A49" s="94" t="s">
        <v>176</v>
      </c>
      <c r="B49" s="73">
        <v>2</v>
      </c>
      <c r="C49" s="18" t="s">
        <v>1</v>
      </c>
      <c r="D49" s="97"/>
      <c r="E49" s="100">
        <f t="shared" si="2"/>
        <v>0</v>
      </c>
      <c r="F49" s="184"/>
      <c r="G49" s="185"/>
    </row>
    <row r="50" spans="1:9" ht="24" customHeight="1" x14ac:dyDescent="0.2">
      <c r="A50" s="183" t="s">
        <v>19</v>
      </c>
      <c r="B50" s="183"/>
      <c r="C50" s="183"/>
      <c r="D50" s="92"/>
      <c r="E50" s="68">
        <f>SUM(E47:E49)</f>
        <v>0</v>
      </c>
      <c r="F50" s="68">
        <f>F47</f>
        <v>0</v>
      </c>
      <c r="G50" s="68">
        <f>F50+E50</f>
        <v>0</v>
      </c>
    </row>
    <row r="51" spans="1:9" ht="20" x14ac:dyDescent="0.2">
      <c r="A51" s="14"/>
      <c r="B51" s="20"/>
      <c r="C51" s="20"/>
      <c r="D51" s="20"/>
      <c r="E51" s="15"/>
      <c r="F51" s="15"/>
      <c r="G51" s="16"/>
    </row>
    <row r="52" spans="1:9" ht="24" customHeight="1" x14ac:dyDescent="0.2">
      <c r="A52" s="154" t="s">
        <v>71</v>
      </c>
      <c r="B52" s="154"/>
      <c r="C52" s="154"/>
      <c r="D52" s="154"/>
      <c r="E52" s="154"/>
      <c r="F52" s="154"/>
      <c r="G52" s="154"/>
      <c r="H52" s="25"/>
      <c r="I52" s="25"/>
    </row>
    <row r="53" spans="1:9" ht="24" customHeight="1" x14ac:dyDescent="0.2">
      <c r="A53" s="186" t="s">
        <v>69</v>
      </c>
      <c r="B53" s="186"/>
      <c r="C53" s="186"/>
      <c r="D53" s="186"/>
      <c r="E53" s="186"/>
      <c r="F53" s="186"/>
      <c r="G53" s="186"/>
    </row>
    <row r="54" spans="1:9" ht="53.25" customHeight="1" x14ac:dyDescent="0.2">
      <c r="A54" s="170" t="s">
        <v>70</v>
      </c>
      <c r="B54" s="171"/>
      <c r="C54" s="171"/>
      <c r="D54" s="171"/>
      <c r="E54" s="171"/>
      <c r="F54" s="171"/>
      <c r="G54" s="172"/>
    </row>
    <row r="55" spans="1:9" s="8" customFormat="1" ht="24" customHeight="1" x14ac:dyDescent="0.2">
      <c r="A55" s="65" t="s">
        <v>184</v>
      </c>
      <c r="B55" s="19">
        <v>4</v>
      </c>
      <c r="C55" s="18" t="s">
        <v>1</v>
      </c>
      <c r="D55" s="97"/>
      <c r="E55" s="100">
        <f t="shared" ref="E55" si="3">B55*D55</f>
        <v>0</v>
      </c>
      <c r="F55" s="143"/>
      <c r="G55" s="152"/>
    </row>
    <row r="56" spans="1:9" s="8" customFormat="1" ht="24" customHeight="1" x14ac:dyDescent="0.2">
      <c r="A56" s="65" t="s">
        <v>180</v>
      </c>
      <c r="B56" s="19">
        <v>2</v>
      </c>
      <c r="C56" s="18" t="s">
        <v>1</v>
      </c>
      <c r="D56" s="97"/>
      <c r="E56" s="100">
        <f t="shared" ref="E56:E59" si="4">B56*D56</f>
        <v>0</v>
      </c>
      <c r="F56" s="144"/>
      <c r="G56" s="153"/>
    </row>
    <row r="57" spans="1:9" s="8" customFormat="1" ht="24" customHeight="1" x14ac:dyDescent="0.2">
      <c r="A57" s="65" t="s">
        <v>181</v>
      </c>
      <c r="B57" s="19">
        <v>2</v>
      </c>
      <c r="C57" s="18" t="s">
        <v>1</v>
      </c>
      <c r="D57" s="97"/>
      <c r="E57" s="100">
        <f t="shared" si="4"/>
        <v>0</v>
      </c>
      <c r="F57" s="144"/>
      <c r="G57" s="153"/>
    </row>
    <row r="58" spans="1:9" s="8" customFormat="1" ht="24" customHeight="1" x14ac:dyDescent="0.2">
      <c r="A58" s="65" t="s">
        <v>182</v>
      </c>
      <c r="B58" s="19">
        <v>2</v>
      </c>
      <c r="C58" s="18" t="s">
        <v>1</v>
      </c>
      <c r="D58" s="97"/>
      <c r="E58" s="100">
        <f t="shared" si="4"/>
        <v>0</v>
      </c>
      <c r="F58" s="165"/>
      <c r="G58" s="166"/>
    </row>
    <row r="59" spans="1:9" s="8" customFormat="1" ht="24" customHeight="1" x14ac:dyDescent="0.2">
      <c r="A59" s="65" t="s">
        <v>183</v>
      </c>
      <c r="B59" s="19">
        <v>2</v>
      </c>
      <c r="C59" s="18" t="s">
        <v>1</v>
      </c>
      <c r="D59" s="97"/>
      <c r="E59" s="100">
        <f t="shared" si="4"/>
        <v>0</v>
      </c>
      <c r="F59" s="184"/>
      <c r="G59" s="185"/>
    </row>
    <row r="60" spans="1:9" ht="24" customHeight="1" x14ac:dyDescent="0.2">
      <c r="A60" s="183" t="s">
        <v>19</v>
      </c>
      <c r="B60" s="183"/>
      <c r="C60" s="183"/>
      <c r="D60" s="92"/>
      <c r="E60" s="68">
        <f>SUM(E55:E59)</f>
        <v>0</v>
      </c>
      <c r="F60" s="68">
        <f>F55</f>
        <v>0</v>
      </c>
      <c r="G60" s="68">
        <f>F60+E60</f>
        <v>0</v>
      </c>
    </row>
    <row r="61" spans="1:9" ht="21" thickBot="1" x14ac:dyDescent="0.25">
      <c r="A61" s="14"/>
      <c r="B61" s="20"/>
      <c r="C61" s="20"/>
      <c r="D61" s="20"/>
      <c r="E61" s="15"/>
      <c r="F61" s="15"/>
      <c r="G61" s="16"/>
    </row>
    <row r="62" spans="1:9" ht="28.25" customHeight="1" thickBot="1" x14ac:dyDescent="0.25">
      <c r="A62" s="181" t="s">
        <v>50</v>
      </c>
      <c r="B62" s="182"/>
      <c r="C62" s="182"/>
      <c r="D62" s="129"/>
      <c r="E62" s="130">
        <f>E15+E21+E43+E50+E60</f>
        <v>0</v>
      </c>
      <c r="F62" s="130">
        <f>F43+F50+F60</f>
        <v>0</v>
      </c>
      <c r="G62" s="131">
        <f>G15+G21+G43+G50+G60</f>
        <v>0</v>
      </c>
      <c r="I62" s="75"/>
    </row>
    <row r="63" spans="1:9" ht="21.5" customHeight="1" x14ac:dyDescent="0.2">
      <c r="A63" s="127" t="s">
        <v>187</v>
      </c>
      <c r="B63" s="20"/>
      <c r="C63" s="20"/>
      <c r="D63" s="20"/>
      <c r="E63" s="21"/>
      <c r="F63" s="21"/>
      <c r="G63" s="128"/>
    </row>
  </sheetData>
  <mergeCells count="30">
    <mergeCell ref="F13:F14"/>
    <mergeCell ref="G13:G14"/>
    <mergeCell ref="A1:G1"/>
    <mergeCell ref="A6:G6"/>
    <mergeCell ref="A7:G7"/>
    <mergeCell ref="A11:G11"/>
    <mergeCell ref="A12:G12"/>
    <mergeCell ref="A15:C15"/>
    <mergeCell ref="A17:G17"/>
    <mergeCell ref="A18:G18"/>
    <mergeCell ref="F19:F20"/>
    <mergeCell ref="G19:G20"/>
    <mergeCell ref="A23:G23"/>
    <mergeCell ref="A24:G24"/>
    <mergeCell ref="F25:F42"/>
    <mergeCell ref="G25:G42"/>
    <mergeCell ref="A21:C21"/>
    <mergeCell ref="A45:G45"/>
    <mergeCell ref="A46:G46"/>
    <mergeCell ref="F47:F49"/>
    <mergeCell ref="G47:G49"/>
    <mergeCell ref="A43:C43"/>
    <mergeCell ref="A62:C62"/>
    <mergeCell ref="A50:C50"/>
    <mergeCell ref="A52:G52"/>
    <mergeCell ref="F55:F59"/>
    <mergeCell ref="G55:G59"/>
    <mergeCell ref="A60:C60"/>
    <mergeCell ref="A53:G53"/>
    <mergeCell ref="A54:G54"/>
  </mergeCells>
  <pageMargins left="0.51181102362204722" right="0.19685039370078741" top="0.39370078740157483" bottom="0.43307086614173229" header="0.23622047244094491" footer="0.19685039370078741"/>
  <pageSetup paperSize="9" scale="75" fitToHeight="0" orientation="portrait" r:id="rId1"/>
  <headerFooter>
    <oddFooter>Stránka &amp;P z &amp;N</oddFooter>
  </headerFooter>
  <rowBreaks count="1" manualBreakCount="1">
    <brk id="3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696D5-0C5C-4CE2-9DE4-B58331CAD53B}">
  <sheetPr>
    <pageSetUpPr fitToPage="1"/>
  </sheetPr>
  <dimension ref="A1:I26"/>
  <sheetViews>
    <sheetView tabSelected="1" view="pageBreakPreview" topLeftCell="A16" zoomScaleNormal="100" zoomScaleSheetLayoutView="100" workbookViewId="0">
      <selection activeCell="F12" sqref="F12:F25"/>
    </sheetView>
  </sheetViews>
  <sheetFormatPr baseColWidth="10" defaultColWidth="8.83203125" defaultRowHeight="25" customHeight="1" x14ac:dyDescent="0.2"/>
  <cols>
    <col min="1" max="1" width="52.6640625" style="1" customWidth="1"/>
    <col min="2" max="3" width="5.6640625" style="7" customWidth="1"/>
    <col min="4" max="5" width="13.6640625" style="40" customWidth="1"/>
    <col min="6" max="6" width="13.6640625" style="1" customWidth="1"/>
    <col min="7" max="7" width="15.6640625" style="1" customWidth="1"/>
    <col min="8" max="8" width="4.6640625" style="25" customWidth="1"/>
    <col min="9" max="9" width="13.1640625" style="1" customWidth="1"/>
    <col min="10" max="11" width="9.1640625" style="1"/>
    <col min="12" max="12" width="12.33203125" style="1" bestFit="1" customWidth="1"/>
    <col min="13" max="254" width="9.1640625" style="1"/>
    <col min="255" max="255" width="14.6640625" style="1" customWidth="1"/>
    <col min="256" max="256" width="39.5" style="1" customWidth="1"/>
    <col min="257" max="257" width="6.33203125" style="1" customWidth="1"/>
    <col min="258" max="258" width="5.1640625" style="1" customWidth="1"/>
    <col min="259" max="260" width="16.6640625" style="1" customWidth="1"/>
    <col min="261" max="261" width="19" style="1" customWidth="1"/>
    <col min="262" max="510" width="9.1640625" style="1"/>
    <col min="511" max="511" width="14.6640625" style="1" customWidth="1"/>
    <col min="512" max="512" width="39.5" style="1" customWidth="1"/>
    <col min="513" max="513" width="6.33203125" style="1" customWidth="1"/>
    <col min="514" max="514" width="5.1640625" style="1" customWidth="1"/>
    <col min="515" max="516" width="16.6640625" style="1" customWidth="1"/>
    <col min="517" max="517" width="19" style="1" customWidth="1"/>
    <col min="518" max="766" width="9.1640625" style="1"/>
    <col min="767" max="767" width="14.6640625" style="1" customWidth="1"/>
    <col min="768" max="768" width="39.5" style="1" customWidth="1"/>
    <col min="769" max="769" width="6.33203125" style="1" customWidth="1"/>
    <col min="770" max="770" width="5.1640625" style="1" customWidth="1"/>
    <col min="771" max="772" width="16.6640625" style="1" customWidth="1"/>
    <col min="773" max="773" width="19" style="1" customWidth="1"/>
    <col min="774" max="1022" width="9.1640625" style="1"/>
    <col min="1023" max="1023" width="14.6640625" style="1" customWidth="1"/>
    <col min="1024" max="1024" width="39.5" style="1" customWidth="1"/>
    <col min="1025" max="1025" width="6.33203125" style="1" customWidth="1"/>
    <col min="1026" max="1026" width="5.1640625" style="1" customWidth="1"/>
    <col min="1027" max="1028" width="16.6640625" style="1" customWidth="1"/>
    <col min="1029" max="1029" width="19" style="1" customWidth="1"/>
    <col min="1030" max="1278" width="9.1640625" style="1"/>
    <col min="1279" max="1279" width="14.6640625" style="1" customWidth="1"/>
    <col min="1280" max="1280" width="39.5" style="1" customWidth="1"/>
    <col min="1281" max="1281" width="6.33203125" style="1" customWidth="1"/>
    <col min="1282" max="1282" width="5.1640625" style="1" customWidth="1"/>
    <col min="1283" max="1284" width="16.6640625" style="1" customWidth="1"/>
    <col min="1285" max="1285" width="19" style="1" customWidth="1"/>
    <col min="1286" max="1534" width="9.1640625" style="1"/>
    <col min="1535" max="1535" width="14.6640625" style="1" customWidth="1"/>
    <col min="1536" max="1536" width="39.5" style="1" customWidth="1"/>
    <col min="1537" max="1537" width="6.33203125" style="1" customWidth="1"/>
    <col min="1538" max="1538" width="5.1640625" style="1" customWidth="1"/>
    <col min="1539" max="1540" width="16.6640625" style="1" customWidth="1"/>
    <col min="1541" max="1541" width="19" style="1" customWidth="1"/>
    <col min="1542" max="1790" width="9.1640625" style="1"/>
    <col min="1791" max="1791" width="14.6640625" style="1" customWidth="1"/>
    <col min="1792" max="1792" width="39.5" style="1" customWidth="1"/>
    <col min="1793" max="1793" width="6.33203125" style="1" customWidth="1"/>
    <col min="1794" max="1794" width="5.1640625" style="1" customWidth="1"/>
    <col min="1795" max="1796" width="16.6640625" style="1" customWidth="1"/>
    <col min="1797" max="1797" width="19" style="1" customWidth="1"/>
    <col min="1798" max="2046" width="9.1640625" style="1"/>
    <col min="2047" max="2047" width="14.6640625" style="1" customWidth="1"/>
    <col min="2048" max="2048" width="39.5" style="1" customWidth="1"/>
    <col min="2049" max="2049" width="6.33203125" style="1" customWidth="1"/>
    <col min="2050" max="2050" width="5.1640625" style="1" customWidth="1"/>
    <col min="2051" max="2052" width="16.6640625" style="1" customWidth="1"/>
    <col min="2053" max="2053" width="19" style="1" customWidth="1"/>
    <col min="2054" max="2302" width="9.1640625" style="1"/>
    <col min="2303" max="2303" width="14.6640625" style="1" customWidth="1"/>
    <col min="2304" max="2304" width="39.5" style="1" customWidth="1"/>
    <col min="2305" max="2305" width="6.33203125" style="1" customWidth="1"/>
    <col min="2306" max="2306" width="5.1640625" style="1" customWidth="1"/>
    <col min="2307" max="2308" width="16.6640625" style="1" customWidth="1"/>
    <col min="2309" max="2309" width="19" style="1" customWidth="1"/>
    <col min="2310" max="2558" width="9.1640625" style="1"/>
    <col min="2559" max="2559" width="14.6640625" style="1" customWidth="1"/>
    <col min="2560" max="2560" width="39.5" style="1" customWidth="1"/>
    <col min="2561" max="2561" width="6.33203125" style="1" customWidth="1"/>
    <col min="2562" max="2562" width="5.1640625" style="1" customWidth="1"/>
    <col min="2563" max="2564" width="16.6640625" style="1" customWidth="1"/>
    <col min="2565" max="2565" width="19" style="1" customWidth="1"/>
    <col min="2566" max="2814" width="9.1640625" style="1"/>
    <col min="2815" max="2815" width="14.6640625" style="1" customWidth="1"/>
    <col min="2816" max="2816" width="39.5" style="1" customWidth="1"/>
    <col min="2817" max="2817" width="6.33203125" style="1" customWidth="1"/>
    <col min="2818" max="2818" width="5.1640625" style="1" customWidth="1"/>
    <col min="2819" max="2820" width="16.6640625" style="1" customWidth="1"/>
    <col min="2821" max="2821" width="19" style="1" customWidth="1"/>
    <col min="2822" max="3070" width="9.1640625" style="1"/>
    <col min="3071" max="3071" width="14.6640625" style="1" customWidth="1"/>
    <col min="3072" max="3072" width="39.5" style="1" customWidth="1"/>
    <col min="3073" max="3073" width="6.33203125" style="1" customWidth="1"/>
    <col min="3074" max="3074" width="5.1640625" style="1" customWidth="1"/>
    <col min="3075" max="3076" width="16.6640625" style="1" customWidth="1"/>
    <col min="3077" max="3077" width="19" style="1" customWidth="1"/>
    <col min="3078" max="3326" width="9.1640625" style="1"/>
    <col min="3327" max="3327" width="14.6640625" style="1" customWidth="1"/>
    <col min="3328" max="3328" width="39.5" style="1" customWidth="1"/>
    <col min="3329" max="3329" width="6.33203125" style="1" customWidth="1"/>
    <col min="3330" max="3330" width="5.1640625" style="1" customWidth="1"/>
    <col min="3331" max="3332" width="16.6640625" style="1" customWidth="1"/>
    <col min="3333" max="3333" width="19" style="1" customWidth="1"/>
    <col min="3334" max="3582" width="9.1640625" style="1"/>
    <col min="3583" max="3583" width="14.6640625" style="1" customWidth="1"/>
    <col min="3584" max="3584" width="39.5" style="1" customWidth="1"/>
    <col min="3585" max="3585" width="6.33203125" style="1" customWidth="1"/>
    <col min="3586" max="3586" width="5.1640625" style="1" customWidth="1"/>
    <col min="3587" max="3588" width="16.6640625" style="1" customWidth="1"/>
    <col min="3589" max="3589" width="19" style="1" customWidth="1"/>
    <col min="3590" max="3838" width="9.1640625" style="1"/>
    <col min="3839" max="3839" width="14.6640625" style="1" customWidth="1"/>
    <col min="3840" max="3840" width="39.5" style="1" customWidth="1"/>
    <col min="3841" max="3841" width="6.33203125" style="1" customWidth="1"/>
    <col min="3842" max="3842" width="5.1640625" style="1" customWidth="1"/>
    <col min="3843" max="3844" width="16.6640625" style="1" customWidth="1"/>
    <col min="3845" max="3845" width="19" style="1" customWidth="1"/>
    <col min="3846" max="4094" width="9.1640625" style="1"/>
    <col min="4095" max="4095" width="14.6640625" style="1" customWidth="1"/>
    <col min="4096" max="4096" width="39.5" style="1" customWidth="1"/>
    <col min="4097" max="4097" width="6.33203125" style="1" customWidth="1"/>
    <col min="4098" max="4098" width="5.1640625" style="1" customWidth="1"/>
    <col min="4099" max="4100" width="16.6640625" style="1" customWidth="1"/>
    <col min="4101" max="4101" width="19" style="1" customWidth="1"/>
    <col min="4102" max="4350" width="9.1640625" style="1"/>
    <col min="4351" max="4351" width="14.6640625" style="1" customWidth="1"/>
    <col min="4352" max="4352" width="39.5" style="1" customWidth="1"/>
    <col min="4353" max="4353" width="6.33203125" style="1" customWidth="1"/>
    <col min="4354" max="4354" width="5.1640625" style="1" customWidth="1"/>
    <col min="4355" max="4356" width="16.6640625" style="1" customWidth="1"/>
    <col min="4357" max="4357" width="19" style="1" customWidth="1"/>
    <col min="4358" max="4606" width="9.1640625" style="1"/>
    <col min="4607" max="4607" width="14.6640625" style="1" customWidth="1"/>
    <col min="4608" max="4608" width="39.5" style="1" customWidth="1"/>
    <col min="4609" max="4609" width="6.33203125" style="1" customWidth="1"/>
    <col min="4610" max="4610" width="5.1640625" style="1" customWidth="1"/>
    <col min="4611" max="4612" width="16.6640625" style="1" customWidth="1"/>
    <col min="4613" max="4613" width="19" style="1" customWidth="1"/>
    <col min="4614" max="4862" width="9.1640625" style="1"/>
    <col min="4863" max="4863" width="14.6640625" style="1" customWidth="1"/>
    <col min="4864" max="4864" width="39.5" style="1" customWidth="1"/>
    <col min="4865" max="4865" width="6.33203125" style="1" customWidth="1"/>
    <col min="4866" max="4866" width="5.1640625" style="1" customWidth="1"/>
    <col min="4867" max="4868" width="16.6640625" style="1" customWidth="1"/>
    <col min="4869" max="4869" width="19" style="1" customWidth="1"/>
    <col min="4870" max="5118" width="9.1640625" style="1"/>
    <col min="5119" max="5119" width="14.6640625" style="1" customWidth="1"/>
    <col min="5120" max="5120" width="39.5" style="1" customWidth="1"/>
    <col min="5121" max="5121" width="6.33203125" style="1" customWidth="1"/>
    <col min="5122" max="5122" width="5.1640625" style="1" customWidth="1"/>
    <col min="5123" max="5124" width="16.6640625" style="1" customWidth="1"/>
    <col min="5125" max="5125" width="19" style="1" customWidth="1"/>
    <col min="5126" max="5374" width="9.1640625" style="1"/>
    <col min="5375" max="5375" width="14.6640625" style="1" customWidth="1"/>
    <col min="5376" max="5376" width="39.5" style="1" customWidth="1"/>
    <col min="5377" max="5377" width="6.33203125" style="1" customWidth="1"/>
    <col min="5378" max="5378" width="5.1640625" style="1" customWidth="1"/>
    <col min="5379" max="5380" width="16.6640625" style="1" customWidth="1"/>
    <col min="5381" max="5381" width="19" style="1" customWidth="1"/>
    <col min="5382" max="5630" width="9.1640625" style="1"/>
    <col min="5631" max="5631" width="14.6640625" style="1" customWidth="1"/>
    <col min="5632" max="5632" width="39.5" style="1" customWidth="1"/>
    <col min="5633" max="5633" width="6.33203125" style="1" customWidth="1"/>
    <col min="5634" max="5634" width="5.1640625" style="1" customWidth="1"/>
    <col min="5635" max="5636" width="16.6640625" style="1" customWidth="1"/>
    <col min="5637" max="5637" width="19" style="1" customWidth="1"/>
    <col min="5638" max="5886" width="9.1640625" style="1"/>
    <col min="5887" max="5887" width="14.6640625" style="1" customWidth="1"/>
    <col min="5888" max="5888" width="39.5" style="1" customWidth="1"/>
    <col min="5889" max="5889" width="6.33203125" style="1" customWidth="1"/>
    <col min="5890" max="5890" width="5.1640625" style="1" customWidth="1"/>
    <col min="5891" max="5892" width="16.6640625" style="1" customWidth="1"/>
    <col min="5893" max="5893" width="19" style="1" customWidth="1"/>
    <col min="5894" max="6142" width="9.1640625" style="1"/>
    <col min="6143" max="6143" width="14.6640625" style="1" customWidth="1"/>
    <col min="6144" max="6144" width="39.5" style="1" customWidth="1"/>
    <col min="6145" max="6145" width="6.33203125" style="1" customWidth="1"/>
    <col min="6146" max="6146" width="5.1640625" style="1" customWidth="1"/>
    <col min="6147" max="6148" width="16.6640625" style="1" customWidth="1"/>
    <col min="6149" max="6149" width="19" style="1" customWidth="1"/>
    <col min="6150" max="6398" width="9.1640625" style="1"/>
    <col min="6399" max="6399" width="14.6640625" style="1" customWidth="1"/>
    <col min="6400" max="6400" width="39.5" style="1" customWidth="1"/>
    <col min="6401" max="6401" width="6.33203125" style="1" customWidth="1"/>
    <col min="6402" max="6402" width="5.1640625" style="1" customWidth="1"/>
    <col min="6403" max="6404" width="16.6640625" style="1" customWidth="1"/>
    <col min="6405" max="6405" width="19" style="1" customWidth="1"/>
    <col min="6406" max="6654" width="9.1640625" style="1"/>
    <col min="6655" max="6655" width="14.6640625" style="1" customWidth="1"/>
    <col min="6656" max="6656" width="39.5" style="1" customWidth="1"/>
    <col min="6657" max="6657" width="6.33203125" style="1" customWidth="1"/>
    <col min="6658" max="6658" width="5.1640625" style="1" customWidth="1"/>
    <col min="6659" max="6660" width="16.6640625" style="1" customWidth="1"/>
    <col min="6661" max="6661" width="19" style="1" customWidth="1"/>
    <col min="6662" max="6910" width="9.1640625" style="1"/>
    <col min="6911" max="6911" width="14.6640625" style="1" customWidth="1"/>
    <col min="6912" max="6912" width="39.5" style="1" customWidth="1"/>
    <col min="6913" max="6913" width="6.33203125" style="1" customWidth="1"/>
    <col min="6914" max="6914" width="5.1640625" style="1" customWidth="1"/>
    <col min="6915" max="6916" width="16.6640625" style="1" customWidth="1"/>
    <col min="6917" max="6917" width="19" style="1" customWidth="1"/>
    <col min="6918" max="7166" width="9.1640625" style="1"/>
    <col min="7167" max="7167" width="14.6640625" style="1" customWidth="1"/>
    <col min="7168" max="7168" width="39.5" style="1" customWidth="1"/>
    <col min="7169" max="7169" width="6.33203125" style="1" customWidth="1"/>
    <col min="7170" max="7170" width="5.1640625" style="1" customWidth="1"/>
    <col min="7171" max="7172" width="16.6640625" style="1" customWidth="1"/>
    <col min="7173" max="7173" width="19" style="1" customWidth="1"/>
    <col min="7174" max="7422" width="9.1640625" style="1"/>
    <col min="7423" max="7423" width="14.6640625" style="1" customWidth="1"/>
    <col min="7424" max="7424" width="39.5" style="1" customWidth="1"/>
    <col min="7425" max="7425" width="6.33203125" style="1" customWidth="1"/>
    <col min="7426" max="7426" width="5.1640625" style="1" customWidth="1"/>
    <col min="7427" max="7428" width="16.6640625" style="1" customWidth="1"/>
    <col min="7429" max="7429" width="19" style="1" customWidth="1"/>
    <col min="7430" max="7678" width="9.1640625" style="1"/>
    <col min="7679" max="7679" width="14.6640625" style="1" customWidth="1"/>
    <col min="7680" max="7680" width="39.5" style="1" customWidth="1"/>
    <col min="7681" max="7681" width="6.33203125" style="1" customWidth="1"/>
    <col min="7682" max="7682" width="5.1640625" style="1" customWidth="1"/>
    <col min="7683" max="7684" width="16.6640625" style="1" customWidth="1"/>
    <col min="7685" max="7685" width="19" style="1" customWidth="1"/>
    <col min="7686" max="7934" width="9.1640625" style="1"/>
    <col min="7935" max="7935" width="14.6640625" style="1" customWidth="1"/>
    <col min="7936" max="7936" width="39.5" style="1" customWidth="1"/>
    <col min="7937" max="7937" width="6.33203125" style="1" customWidth="1"/>
    <col min="7938" max="7938" width="5.1640625" style="1" customWidth="1"/>
    <col min="7939" max="7940" width="16.6640625" style="1" customWidth="1"/>
    <col min="7941" max="7941" width="19" style="1" customWidth="1"/>
    <col min="7942" max="8190" width="9.1640625" style="1"/>
    <col min="8191" max="8191" width="14.6640625" style="1" customWidth="1"/>
    <col min="8192" max="8192" width="39.5" style="1" customWidth="1"/>
    <col min="8193" max="8193" width="6.33203125" style="1" customWidth="1"/>
    <col min="8194" max="8194" width="5.1640625" style="1" customWidth="1"/>
    <col min="8195" max="8196" width="16.6640625" style="1" customWidth="1"/>
    <col min="8197" max="8197" width="19" style="1" customWidth="1"/>
    <col min="8198" max="8446" width="9.1640625" style="1"/>
    <col min="8447" max="8447" width="14.6640625" style="1" customWidth="1"/>
    <col min="8448" max="8448" width="39.5" style="1" customWidth="1"/>
    <col min="8449" max="8449" width="6.33203125" style="1" customWidth="1"/>
    <col min="8450" max="8450" width="5.1640625" style="1" customWidth="1"/>
    <col min="8451" max="8452" width="16.6640625" style="1" customWidth="1"/>
    <col min="8453" max="8453" width="19" style="1" customWidth="1"/>
    <col min="8454" max="8702" width="9.1640625" style="1"/>
    <col min="8703" max="8703" width="14.6640625" style="1" customWidth="1"/>
    <col min="8704" max="8704" width="39.5" style="1" customWidth="1"/>
    <col min="8705" max="8705" width="6.33203125" style="1" customWidth="1"/>
    <col min="8706" max="8706" width="5.1640625" style="1" customWidth="1"/>
    <col min="8707" max="8708" width="16.6640625" style="1" customWidth="1"/>
    <col min="8709" max="8709" width="19" style="1" customWidth="1"/>
    <col min="8710" max="8958" width="9.1640625" style="1"/>
    <col min="8959" max="8959" width="14.6640625" style="1" customWidth="1"/>
    <col min="8960" max="8960" width="39.5" style="1" customWidth="1"/>
    <col min="8961" max="8961" width="6.33203125" style="1" customWidth="1"/>
    <col min="8962" max="8962" width="5.1640625" style="1" customWidth="1"/>
    <col min="8963" max="8964" width="16.6640625" style="1" customWidth="1"/>
    <col min="8965" max="8965" width="19" style="1" customWidth="1"/>
    <col min="8966" max="9214" width="9.1640625" style="1"/>
    <col min="9215" max="9215" width="14.6640625" style="1" customWidth="1"/>
    <col min="9216" max="9216" width="39.5" style="1" customWidth="1"/>
    <col min="9217" max="9217" width="6.33203125" style="1" customWidth="1"/>
    <col min="9218" max="9218" width="5.1640625" style="1" customWidth="1"/>
    <col min="9219" max="9220" width="16.6640625" style="1" customWidth="1"/>
    <col min="9221" max="9221" width="19" style="1" customWidth="1"/>
    <col min="9222" max="9470" width="9.1640625" style="1"/>
    <col min="9471" max="9471" width="14.6640625" style="1" customWidth="1"/>
    <col min="9472" max="9472" width="39.5" style="1" customWidth="1"/>
    <col min="9473" max="9473" width="6.33203125" style="1" customWidth="1"/>
    <col min="9474" max="9474" width="5.1640625" style="1" customWidth="1"/>
    <col min="9475" max="9476" width="16.6640625" style="1" customWidth="1"/>
    <col min="9477" max="9477" width="19" style="1" customWidth="1"/>
    <col min="9478" max="9726" width="9.1640625" style="1"/>
    <col min="9727" max="9727" width="14.6640625" style="1" customWidth="1"/>
    <col min="9728" max="9728" width="39.5" style="1" customWidth="1"/>
    <col min="9729" max="9729" width="6.33203125" style="1" customWidth="1"/>
    <col min="9730" max="9730" width="5.1640625" style="1" customWidth="1"/>
    <col min="9731" max="9732" width="16.6640625" style="1" customWidth="1"/>
    <col min="9733" max="9733" width="19" style="1" customWidth="1"/>
    <col min="9734" max="9982" width="9.1640625" style="1"/>
    <col min="9983" max="9983" width="14.6640625" style="1" customWidth="1"/>
    <col min="9984" max="9984" width="39.5" style="1" customWidth="1"/>
    <col min="9985" max="9985" width="6.33203125" style="1" customWidth="1"/>
    <col min="9986" max="9986" width="5.1640625" style="1" customWidth="1"/>
    <col min="9987" max="9988" width="16.6640625" style="1" customWidth="1"/>
    <col min="9989" max="9989" width="19" style="1" customWidth="1"/>
    <col min="9990" max="10238" width="9.1640625" style="1"/>
    <col min="10239" max="10239" width="14.6640625" style="1" customWidth="1"/>
    <col min="10240" max="10240" width="39.5" style="1" customWidth="1"/>
    <col min="10241" max="10241" width="6.33203125" style="1" customWidth="1"/>
    <col min="10242" max="10242" width="5.1640625" style="1" customWidth="1"/>
    <col min="10243" max="10244" width="16.6640625" style="1" customWidth="1"/>
    <col min="10245" max="10245" width="19" style="1" customWidth="1"/>
    <col min="10246" max="10494" width="9.1640625" style="1"/>
    <col min="10495" max="10495" width="14.6640625" style="1" customWidth="1"/>
    <col min="10496" max="10496" width="39.5" style="1" customWidth="1"/>
    <col min="10497" max="10497" width="6.33203125" style="1" customWidth="1"/>
    <col min="10498" max="10498" width="5.1640625" style="1" customWidth="1"/>
    <col min="10499" max="10500" width="16.6640625" style="1" customWidth="1"/>
    <col min="10501" max="10501" width="19" style="1" customWidth="1"/>
    <col min="10502" max="10750" width="9.1640625" style="1"/>
    <col min="10751" max="10751" width="14.6640625" style="1" customWidth="1"/>
    <col min="10752" max="10752" width="39.5" style="1" customWidth="1"/>
    <col min="10753" max="10753" width="6.33203125" style="1" customWidth="1"/>
    <col min="10754" max="10754" width="5.1640625" style="1" customWidth="1"/>
    <col min="10755" max="10756" width="16.6640625" style="1" customWidth="1"/>
    <col min="10757" max="10757" width="19" style="1" customWidth="1"/>
    <col min="10758" max="11006" width="9.1640625" style="1"/>
    <col min="11007" max="11007" width="14.6640625" style="1" customWidth="1"/>
    <col min="11008" max="11008" width="39.5" style="1" customWidth="1"/>
    <col min="11009" max="11009" width="6.33203125" style="1" customWidth="1"/>
    <col min="11010" max="11010" width="5.1640625" style="1" customWidth="1"/>
    <col min="11011" max="11012" width="16.6640625" style="1" customWidth="1"/>
    <col min="11013" max="11013" width="19" style="1" customWidth="1"/>
    <col min="11014" max="11262" width="9.1640625" style="1"/>
    <col min="11263" max="11263" width="14.6640625" style="1" customWidth="1"/>
    <col min="11264" max="11264" width="39.5" style="1" customWidth="1"/>
    <col min="11265" max="11265" width="6.33203125" style="1" customWidth="1"/>
    <col min="11266" max="11266" width="5.1640625" style="1" customWidth="1"/>
    <col min="11267" max="11268" width="16.6640625" style="1" customWidth="1"/>
    <col min="11269" max="11269" width="19" style="1" customWidth="1"/>
    <col min="11270" max="11518" width="9.1640625" style="1"/>
    <col min="11519" max="11519" width="14.6640625" style="1" customWidth="1"/>
    <col min="11520" max="11520" width="39.5" style="1" customWidth="1"/>
    <col min="11521" max="11521" width="6.33203125" style="1" customWidth="1"/>
    <col min="11522" max="11522" width="5.1640625" style="1" customWidth="1"/>
    <col min="11523" max="11524" width="16.6640625" style="1" customWidth="1"/>
    <col min="11525" max="11525" width="19" style="1" customWidth="1"/>
    <col min="11526" max="11774" width="9.1640625" style="1"/>
    <col min="11775" max="11775" width="14.6640625" style="1" customWidth="1"/>
    <col min="11776" max="11776" width="39.5" style="1" customWidth="1"/>
    <col min="11777" max="11777" width="6.33203125" style="1" customWidth="1"/>
    <col min="11778" max="11778" width="5.1640625" style="1" customWidth="1"/>
    <col min="11779" max="11780" width="16.6640625" style="1" customWidth="1"/>
    <col min="11781" max="11781" width="19" style="1" customWidth="1"/>
    <col min="11782" max="12030" width="9.1640625" style="1"/>
    <col min="12031" max="12031" width="14.6640625" style="1" customWidth="1"/>
    <col min="12032" max="12032" width="39.5" style="1" customWidth="1"/>
    <col min="12033" max="12033" width="6.33203125" style="1" customWidth="1"/>
    <col min="12034" max="12034" width="5.1640625" style="1" customWidth="1"/>
    <col min="12035" max="12036" width="16.6640625" style="1" customWidth="1"/>
    <col min="12037" max="12037" width="19" style="1" customWidth="1"/>
    <col min="12038" max="12286" width="9.1640625" style="1"/>
    <col min="12287" max="12287" width="14.6640625" style="1" customWidth="1"/>
    <col min="12288" max="12288" width="39.5" style="1" customWidth="1"/>
    <col min="12289" max="12289" width="6.33203125" style="1" customWidth="1"/>
    <col min="12290" max="12290" width="5.1640625" style="1" customWidth="1"/>
    <col min="12291" max="12292" width="16.6640625" style="1" customWidth="1"/>
    <col min="12293" max="12293" width="19" style="1" customWidth="1"/>
    <col min="12294" max="12542" width="9.1640625" style="1"/>
    <col min="12543" max="12543" width="14.6640625" style="1" customWidth="1"/>
    <col min="12544" max="12544" width="39.5" style="1" customWidth="1"/>
    <col min="12545" max="12545" width="6.33203125" style="1" customWidth="1"/>
    <col min="12546" max="12546" width="5.1640625" style="1" customWidth="1"/>
    <col min="12547" max="12548" width="16.6640625" style="1" customWidth="1"/>
    <col min="12549" max="12549" width="19" style="1" customWidth="1"/>
    <col min="12550" max="12798" width="9.1640625" style="1"/>
    <col min="12799" max="12799" width="14.6640625" style="1" customWidth="1"/>
    <col min="12800" max="12800" width="39.5" style="1" customWidth="1"/>
    <col min="12801" max="12801" width="6.33203125" style="1" customWidth="1"/>
    <col min="12802" max="12802" width="5.1640625" style="1" customWidth="1"/>
    <col min="12803" max="12804" width="16.6640625" style="1" customWidth="1"/>
    <col min="12805" max="12805" width="19" style="1" customWidth="1"/>
    <col min="12806" max="13054" width="9.1640625" style="1"/>
    <col min="13055" max="13055" width="14.6640625" style="1" customWidth="1"/>
    <col min="13056" max="13056" width="39.5" style="1" customWidth="1"/>
    <col min="13057" max="13057" width="6.33203125" style="1" customWidth="1"/>
    <col min="13058" max="13058" width="5.1640625" style="1" customWidth="1"/>
    <col min="13059" max="13060" width="16.6640625" style="1" customWidth="1"/>
    <col min="13061" max="13061" width="19" style="1" customWidth="1"/>
    <col min="13062" max="13310" width="9.1640625" style="1"/>
    <col min="13311" max="13311" width="14.6640625" style="1" customWidth="1"/>
    <col min="13312" max="13312" width="39.5" style="1" customWidth="1"/>
    <col min="13313" max="13313" width="6.33203125" style="1" customWidth="1"/>
    <col min="13314" max="13314" width="5.1640625" style="1" customWidth="1"/>
    <col min="13315" max="13316" width="16.6640625" style="1" customWidth="1"/>
    <col min="13317" max="13317" width="19" style="1" customWidth="1"/>
    <col min="13318" max="13566" width="9.1640625" style="1"/>
    <col min="13567" max="13567" width="14.6640625" style="1" customWidth="1"/>
    <col min="13568" max="13568" width="39.5" style="1" customWidth="1"/>
    <col min="13569" max="13569" width="6.33203125" style="1" customWidth="1"/>
    <col min="13570" max="13570" width="5.1640625" style="1" customWidth="1"/>
    <col min="13571" max="13572" width="16.6640625" style="1" customWidth="1"/>
    <col min="13573" max="13573" width="19" style="1" customWidth="1"/>
    <col min="13574" max="13822" width="9.1640625" style="1"/>
    <col min="13823" max="13823" width="14.6640625" style="1" customWidth="1"/>
    <col min="13824" max="13824" width="39.5" style="1" customWidth="1"/>
    <col min="13825" max="13825" width="6.33203125" style="1" customWidth="1"/>
    <col min="13826" max="13826" width="5.1640625" style="1" customWidth="1"/>
    <col min="13827" max="13828" width="16.6640625" style="1" customWidth="1"/>
    <col min="13829" max="13829" width="19" style="1" customWidth="1"/>
    <col min="13830" max="14078" width="9.1640625" style="1"/>
    <col min="14079" max="14079" width="14.6640625" style="1" customWidth="1"/>
    <col min="14080" max="14080" width="39.5" style="1" customWidth="1"/>
    <col min="14081" max="14081" width="6.33203125" style="1" customWidth="1"/>
    <col min="14082" max="14082" width="5.1640625" style="1" customWidth="1"/>
    <col min="14083" max="14084" width="16.6640625" style="1" customWidth="1"/>
    <col min="14085" max="14085" width="19" style="1" customWidth="1"/>
    <col min="14086" max="14334" width="9.1640625" style="1"/>
    <col min="14335" max="14335" width="14.6640625" style="1" customWidth="1"/>
    <col min="14336" max="14336" width="39.5" style="1" customWidth="1"/>
    <col min="14337" max="14337" width="6.33203125" style="1" customWidth="1"/>
    <col min="14338" max="14338" width="5.1640625" style="1" customWidth="1"/>
    <col min="14339" max="14340" width="16.6640625" style="1" customWidth="1"/>
    <col min="14341" max="14341" width="19" style="1" customWidth="1"/>
    <col min="14342" max="14590" width="9.1640625" style="1"/>
    <col min="14591" max="14591" width="14.6640625" style="1" customWidth="1"/>
    <col min="14592" max="14592" width="39.5" style="1" customWidth="1"/>
    <col min="14593" max="14593" width="6.33203125" style="1" customWidth="1"/>
    <col min="14594" max="14594" width="5.1640625" style="1" customWidth="1"/>
    <col min="14595" max="14596" width="16.6640625" style="1" customWidth="1"/>
    <col min="14597" max="14597" width="19" style="1" customWidth="1"/>
    <col min="14598" max="14846" width="9.1640625" style="1"/>
    <col min="14847" max="14847" width="14.6640625" style="1" customWidth="1"/>
    <col min="14848" max="14848" width="39.5" style="1" customWidth="1"/>
    <col min="14849" max="14849" width="6.33203125" style="1" customWidth="1"/>
    <col min="14850" max="14850" width="5.1640625" style="1" customWidth="1"/>
    <col min="14851" max="14852" width="16.6640625" style="1" customWidth="1"/>
    <col min="14853" max="14853" width="19" style="1" customWidth="1"/>
    <col min="14854" max="15102" width="9.1640625" style="1"/>
    <col min="15103" max="15103" width="14.6640625" style="1" customWidth="1"/>
    <col min="15104" max="15104" width="39.5" style="1" customWidth="1"/>
    <col min="15105" max="15105" width="6.33203125" style="1" customWidth="1"/>
    <col min="15106" max="15106" width="5.1640625" style="1" customWidth="1"/>
    <col min="15107" max="15108" width="16.6640625" style="1" customWidth="1"/>
    <col min="15109" max="15109" width="19" style="1" customWidth="1"/>
    <col min="15110" max="15358" width="9.1640625" style="1"/>
    <col min="15359" max="15359" width="14.6640625" style="1" customWidth="1"/>
    <col min="15360" max="15360" width="39.5" style="1" customWidth="1"/>
    <col min="15361" max="15361" width="6.33203125" style="1" customWidth="1"/>
    <col min="15362" max="15362" width="5.1640625" style="1" customWidth="1"/>
    <col min="15363" max="15364" width="16.6640625" style="1" customWidth="1"/>
    <col min="15365" max="15365" width="19" style="1" customWidth="1"/>
    <col min="15366" max="15614" width="9.1640625" style="1"/>
    <col min="15615" max="15615" width="14.6640625" style="1" customWidth="1"/>
    <col min="15616" max="15616" width="39.5" style="1" customWidth="1"/>
    <col min="15617" max="15617" width="6.33203125" style="1" customWidth="1"/>
    <col min="15618" max="15618" width="5.1640625" style="1" customWidth="1"/>
    <col min="15619" max="15620" width="16.6640625" style="1" customWidth="1"/>
    <col min="15621" max="15621" width="19" style="1" customWidth="1"/>
    <col min="15622" max="15870" width="9.1640625" style="1"/>
    <col min="15871" max="15871" width="14.6640625" style="1" customWidth="1"/>
    <col min="15872" max="15872" width="39.5" style="1" customWidth="1"/>
    <col min="15873" max="15873" width="6.33203125" style="1" customWidth="1"/>
    <col min="15874" max="15874" width="5.1640625" style="1" customWidth="1"/>
    <col min="15875" max="15876" width="16.6640625" style="1" customWidth="1"/>
    <col min="15877" max="15877" width="19" style="1" customWidth="1"/>
    <col min="15878" max="16126" width="9.1640625" style="1"/>
    <col min="16127" max="16127" width="14.6640625" style="1" customWidth="1"/>
    <col min="16128" max="16128" width="39.5" style="1" customWidth="1"/>
    <col min="16129" max="16129" width="6.33203125" style="1" customWidth="1"/>
    <col min="16130" max="16130" width="5.1640625" style="1" customWidth="1"/>
    <col min="16131" max="16132" width="16.6640625" style="1" customWidth="1"/>
    <col min="16133" max="16133" width="19" style="1" customWidth="1"/>
    <col min="16134" max="16384" width="9.1640625" style="1"/>
  </cols>
  <sheetData>
    <row r="1" spans="1:9" ht="20.5" customHeight="1" x14ac:dyDescent="0.2">
      <c r="A1" s="132" t="s">
        <v>188</v>
      </c>
      <c r="B1" s="133"/>
      <c r="C1" s="133"/>
      <c r="D1" s="133"/>
      <c r="E1" s="133"/>
      <c r="F1" s="133"/>
      <c r="G1" s="134"/>
      <c r="H1" s="29"/>
    </row>
    <row r="2" spans="1:9" s="61" customFormat="1" ht="20.5" customHeight="1" x14ac:dyDescent="0.2">
      <c r="A2" s="62" t="s">
        <v>8</v>
      </c>
      <c r="B2" s="58"/>
      <c r="C2" s="58"/>
      <c r="D2" s="58"/>
      <c r="E2" s="58"/>
      <c r="F2" s="58"/>
      <c r="G2" s="59"/>
      <c r="H2" s="60"/>
    </row>
    <row r="3" spans="1:9" ht="20.5" customHeight="1" x14ac:dyDescent="0.2">
      <c r="A3" s="124"/>
      <c r="B3" s="2"/>
      <c r="G3" s="3"/>
    </row>
    <row r="4" spans="1:9" ht="20.5" customHeight="1" x14ac:dyDescent="0.2">
      <c r="A4" s="62" t="s">
        <v>0</v>
      </c>
      <c r="B4" s="2"/>
      <c r="D4" s="41"/>
      <c r="E4" s="41"/>
      <c r="G4" s="3"/>
    </row>
    <row r="5" spans="1:9" ht="20.5" customHeight="1" x14ac:dyDescent="0.2">
      <c r="A5" s="63" t="s">
        <v>108</v>
      </c>
      <c r="B5" s="2"/>
      <c r="G5" s="64"/>
    </row>
    <row r="6" spans="1:9" ht="31.25" customHeight="1" x14ac:dyDescent="0.2">
      <c r="A6" s="135" t="s">
        <v>106</v>
      </c>
      <c r="B6" s="136"/>
      <c r="C6" s="136"/>
      <c r="D6" s="136"/>
      <c r="E6" s="136"/>
      <c r="F6" s="136"/>
      <c r="G6" s="137"/>
    </row>
    <row r="7" spans="1:9" s="4" customFormat="1" ht="36" customHeight="1" x14ac:dyDescent="0.2">
      <c r="A7" s="138" t="s">
        <v>215</v>
      </c>
      <c r="B7" s="139"/>
      <c r="C7" s="139"/>
      <c r="D7" s="139"/>
      <c r="E7" s="139"/>
      <c r="F7" s="139"/>
      <c r="G7" s="140"/>
      <c r="H7" s="26"/>
    </row>
    <row r="8" spans="1:9" s="4" customFormat="1" ht="9" customHeight="1" x14ac:dyDescent="0.2">
      <c r="A8" s="114"/>
      <c r="B8" s="5"/>
      <c r="C8" s="5"/>
      <c r="D8" s="42"/>
      <c r="E8" s="42"/>
      <c r="F8" s="5"/>
      <c r="G8" s="105"/>
      <c r="H8" s="26"/>
    </row>
    <row r="9" spans="1:9" ht="36" customHeight="1" x14ac:dyDescent="0.2">
      <c r="A9" s="54" t="s">
        <v>17</v>
      </c>
      <c r="B9" s="6" t="s">
        <v>18</v>
      </c>
      <c r="C9" s="6" t="s">
        <v>3</v>
      </c>
      <c r="D9" s="6" t="s">
        <v>216</v>
      </c>
      <c r="E9" s="6" t="s">
        <v>4</v>
      </c>
      <c r="F9" s="6" t="s">
        <v>5</v>
      </c>
      <c r="G9" s="6" t="s">
        <v>6</v>
      </c>
    </row>
    <row r="10" spans="1:9" ht="8" customHeight="1" x14ac:dyDescent="0.2">
      <c r="A10" s="115"/>
      <c r="B10" s="115"/>
      <c r="C10" s="115"/>
      <c r="D10" s="79"/>
      <c r="E10" s="79"/>
      <c r="F10" s="79"/>
      <c r="G10" s="116"/>
    </row>
    <row r="11" spans="1:9" ht="29" customHeight="1" x14ac:dyDescent="0.2">
      <c r="A11" s="199" t="s">
        <v>232</v>
      </c>
      <c r="B11" s="200"/>
      <c r="C11" s="200"/>
      <c r="D11" s="200"/>
      <c r="E11" s="200"/>
      <c r="F11" s="200"/>
      <c r="G11" s="201"/>
      <c r="I11" s="25"/>
    </row>
    <row r="12" spans="1:9" s="23" customFormat="1" ht="69" customHeight="1" x14ac:dyDescent="0.2">
      <c r="A12" s="117" t="s">
        <v>217</v>
      </c>
      <c r="B12" s="19">
        <v>1</v>
      </c>
      <c r="C12" s="18" t="s">
        <v>1</v>
      </c>
      <c r="D12" s="125"/>
      <c r="E12" s="118">
        <f>B12*D12</f>
        <v>0</v>
      </c>
      <c r="F12" s="202"/>
      <c r="G12" s="149"/>
      <c r="H12" s="27"/>
    </row>
    <row r="13" spans="1:9" s="8" customFormat="1" ht="66" customHeight="1" x14ac:dyDescent="0.2">
      <c r="A13" s="117" t="s">
        <v>218</v>
      </c>
      <c r="B13" s="19">
        <v>1</v>
      </c>
      <c r="C13" s="18" t="s">
        <v>1</v>
      </c>
      <c r="D13" s="125"/>
      <c r="E13" s="118">
        <f t="shared" ref="E13:E25" si="0">B13*D13</f>
        <v>0</v>
      </c>
      <c r="F13" s="203"/>
      <c r="G13" s="150"/>
      <c r="H13" s="28"/>
    </row>
    <row r="14" spans="1:9" s="8" customFormat="1" ht="68.25" customHeight="1" x14ac:dyDescent="0.2">
      <c r="A14" s="117" t="s">
        <v>219</v>
      </c>
      <c r="B14" s="19">
        <v>1</v>
      </c>
      <c r="C14" s="18" t="s">
        <v>1</v>
      </c>
      <c r="D14" s="125"/>
      <c r="E14" s="118">
        <f t="shared" si="0"/>
        <v>0</v>
      </c>
      <c r="F14" s="203"/>
      <c r="G14" s="150"/>
      <c r="H14" s="28"/>
    </row>
    <row r="15" spans="1:9" s="8" customFormat="1" ht="39.75" customHeight="1" x14ac:dyDescent="0.2">
      <c r="A15" s="52" t="s">
        <v>220</v>
      </c>
      <c r="B15" s="19">
        <v>1</v>
      </c>
      <c r="C15" s="18" t="s">
        <v>1</v>
      </c>
      <c r="D15" s="125"/>
      <c r="E15" s="118">
        <f t="shared" si="0"/>
        <v>0</v>
      </c>
      <c r="F15" s="203"/>
      <c r="G15" s="150"/>
      <c r="H15" s="28"/>
    </row>
    <row r="16" spans="1:9" s="8" customFormat="1" ht="51.75" customHeight="1" x14ac:dyDescent="0.2">
      <c r="A16" s="52" t="s">
        <v>221</v>
      </c>
      <c r="B16" s="119">
        <v>1</v>
      </c>
      <c r="C16" s="120" t="s">
        <v>1</v>
      </c>
      <c r="D16" s="125"/>
      <c r="E16" s="118">
        <f t="shared" si="0"/>
        <v>0</v>
      </c>
      <c r="F16" s="203"/>
      <c r="G16" s="150"/>
      <c r="H16" s="28"/>
    </row>
    <row r="17" spans="1:8" s="8" customFormat="1" ht="75" customHeight="1" x14ac:dyDescent="0.2">
      <c r="A17" s="52" t="s">
        <v>222</v>
      </c>
      <c r="B17" s="119">
        <v>1</v>
      </c>
      <c r="C17" s="120" t="s">
        <v>7</v>
      </c>
      <c r="D17" s="125"/>
      <c r="E17" s="118">
        <f t="shared" si="0"/>
        <v>0</v>
      </c>
      <c r="F17" s="203"/>
      <c r="G17" s="150"/>
      <c r="H17" s="28"/>
    </row>
    <row r="18" spans="1:8" s="8" customFormat="1" ht="70.5" customHeight="1" x14ac:dyDescent="0.2">
      <c r="A18" s="117" t="s">
        <v>223</v>
      </c>
      <c r="B18" s="19">
        <v>1</v>
      </c>
      <c r="C18" s="18" t="s">
        <v>1</v>
      </c>
      <c r="D18" s="125"/>
      <c r="E18" s="118">
        <f t="shared" si="0"/>
        <v>0</v>
      </c>
      <c r="F18" s="203"/>
      <c r="G18" s="150"/>
      <c r="H18" s="28"/>
    </row>
    <row r="19" spans="1:8" s="8" customFormat="1" ht="42" customHeight="1" x14ac:dyDescent="0.2">
      <c r="A19" s="117" t="s">
        <v>224</v>
      </c>
      <c r="B19" s="19">
        <v>1</v>
      </c>
      <c r="C19" s="18" t="s">
        <v>1</v>
      </c>
      <c r="D19" s="125"/>
      <c r="E19" s="118">
        <f t="shared" si="0"/>
        <v>0</v>
      </c>
      <c r="F19" s="203"/>
      <c r="G19" s="150"/>
      <c r="H19" s="28"/>
    </row>
    <row r="20" spans="1:8" s="8" customFormat="1" ht="84" customHeight="1" x14ac:dyDescent="0.2">
      <c r="A20" s="117" t="s">
        <v>225</v>
      </c>
      <c r="B20" s="19">
        <v>1</v>
      </c>
      <c r="C20" s="18" t="s">
        <v>1</v>
      </c>
      <c r="D20" s="125"/>
      <c r="E20" s="118">
        <f t="shared" si="0"/>
        <v>0</v>
      </c>
      <c r="F20" s="203"/>
      <c r="G20" s="150"/>
      <c r="H20" s="28"/>
    </row>
    <row r="21" spans="1:8" s="8" customFormat="1" ht="38.25" customHeight="1" x14ac:dyDescent="0.2">
      <c r="A21" s="117" t="s">
        <v>226</v>
      </c>
      <c r="B21" s="19">
        <v>1</v>
      </c>
      <c r="C21" s="18" t="s">
        <v>1</v>
      </c>
      <c r="D21" s="125"/>
      <c r="E21" s="118">
        <f t="shared" si="0"/>
        <v>0</v>
      </c>
      <c r="F21" s="203"/>
      <c r="G21" s="150"/>
      <c r="H21" s="28"/>
    </row>
    <row r="22" spans="1:8" s="8" customFormat="1" ht="34.5" customHeight="1" x14ac:dyDescent="0.2">
      <c r="A22" s="117" t="s">
        <v>227</v>
      </c>
      <c r="B22" s="19">
        <v>1</v>
      </c>
      <c r="C22" s="18" t="s">
        <v>1</v>
      </c>
      <c r="D22" s="125"/>
      <c r="E22" s="118">
        <f t="shared" si="0"/>
        <v>0</v>
      </c>
      <c r="F22" s="203"/>
      <c r="G22" s="150"/>
      <c r="H22" s="28"/>
    </row>
    <row r="23" spans="1:8" s="8" customFormat="1" ht="90.75" customHeight="1" x14ac:dyDescent="0.2">
      <c r="A23" s="117" t="s">
        <v>228</v>
      </c>
      <c r="B23" s="119">
        <v>1</v>
      </c>
      <c r="C23" s="120" t="s">
        <v>1</v>
      </c>
      <c r="D23" s="125"/>
      <c r="E23" s="118">
        <f t="shared" si="0"/>
        <v>0</v>
      </c>
      <c r="F23" s="203"/>
      <c r="G23" s="150"/>
      <c r="H23" s="28"/>
    </row>
    <row r="24" spans="1:8" s="8" customFormat="1" ht="72.75" customHeight="1" x14ac:dyDescent="0.2">
      <c r="A24" s="117" t="s">
        <v>229</v>
      </c>
      <c r="B24" s="19">
        <v>1</v>
      </c>
      <c r="C24" s="18" t="s">
        <v>1</v>
      </c>
      <c r="D24" s="125"/>
      <c r="E24" s="118">
        <f t="shared" si="0"/>
        <v>0</v>
      </c>
      <c r="F24" s="203"/>
      <c r="G24" s="150"/>
      <c r="H24" s="28"/>
    </row>
    <row r="25" spans="1:8" s="8" customFormat="1" ht="30.75" customHeight="1" x14ac:dyDescent="0.2">
      <c r="A25" s="117" t="s">
        <v>230</v>
      </c>
      <c r="B25" s="19">
        <v>1</v>
      </c>
      <c r="C25" s="18" t="s">
        <v>7</v>
      </c>
      <c r="D25" s="126"/>
      <c r="E25" s="118">
        <f t="shared" si="0"/>
        <v>0</v>
      </c>
      <c r="F25" s="203"/>
      <c r="G25" s="150"/>
      <c r="H25" s="28"/>
    </row>
    <row r="26" spans="1:8" ht="24" customHeight="1" x14ac:dyDescent="0.2">
      <c r="A26" s="197" t="s">
        <v>19</v>
      </c>
      <c r="B26" s="198"/>
      <c r="C26" s="198"/>
      <c r="D26" s="121"/>
      <c r="E26" s="122">
        <f>SUM(E12:E25)</f>
        <v>0</v>
      </c>
      <c r="F26" s="122">
        <f>SUM(F12)</f>
        <v>0</v>
      </c>
      <c r="G26" s="123">
        <f>E26+F26</f>
        <v>0</v>
      </c>
    </row>
  </sheetData>
  <mergeCells count="7">
    <mergeCell ref="A26:C26"/>
    <mergeCell ref="A1:G1"/>
    <mergeCell ref="A6:G6"/>
    <mergeCell ref="A7:G7"/>
    <mergeCell ref="A11:G11"/>
    <mergeCell ref="F12:F25"/>
    <mergeCell ref="G12:G25"/>
  </mergeCells>
  <pageMargins left="0.41" right="0.19685039370078741" top="0.38" bottom="0.37" header="0.23622047244094491" footer="0.19685039370078741"/>
  <pageSetup paperSize="9" scale="76" fitToHeight="0" orientation="portrait"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PĚKOV-SOUHRN</vt:lpstr>
      <vt:lpstr>TECH. VYBAVENÍ - STÁJ SO-01</vt:lpstr>
      <vt:lpstr>STAVEB. PRVKY  VYB. STÁJE SO-01</vt:lpstr>
      <vt:lpstr>TECHNOLOGICKÉ VYBAVENÍ JÍMKY</vt:lpstr>
      <vt:lpstr>'PĚKOV-SOUHRN'!Oblast_tisku</vt:lpstr>
      <vt:lpstr>'STAVEB. PRVKY  VYB. STÁJE SO-01'!Oblast_tisku</vt:lpstr>
      <vt:lpstr>'TECH. VYBAVENÍ - STÁJ SO-01'!Oblast_tisku</vt:lpstr>
      <vt:lpstr>'TECHNOLOGICKÉ VYBAVENÍ JÍMKY'!Oblast_tisku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2026-02-24T06:36:19Z</cp:lastPrinted>
  <dcterms:created xsi:type="dcterms:W3CDTF">2012-12-13T12:46:26Z</dcterms:created>
  <dcterms:modified xsi:type="dcterms:W3CDTF">2026-02-28T11:43:19Z</dcterms:modified>
</cp:coreProperties>
</file>