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ditel\Documents\TECONT\Projekty\2025\25103_MasoJicin_chlazeniNH3_CHT\DVZ\DVZ_MaR_SIL\VV\"/>
    </mc:Choice>
  </mc:AlternateContent>
  <bookViews>
    <workbookView xWindow="0" yWindow="0" windowWidth="23040" windowHeight="9396"/>
  </bookViews>
  <sheets>
    <sheet name="VV_rekapitulace" sheetId="1" r:id="rId1"/>
    <sheet name="VV_MaR" sheetId="2" r:id="rId2"/>
    <sheet name="VV_SIL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MAIN2__" localSheetId="0">#REF!</definedName>
    <definedName name="__MAIN2__" localSheetId="2">#REF!</definedName>
    <definedName name="__MAIN2__">#REF!</definedName>
    <definedName name="__SAZBA__" localSheetId="0">'[1]SMLUVNÍ ROZPOČET'!#REF!</definedName>
    <definedName name="__SAZBA__" localSheetId="2">'[1]SMLUVNÍ ROZPOČET'!#REF!</definedName>
    <definedName name="__SAZBA__">'[1]SMLUVNÍ ROZPOČET'!#REF!</definedName>
    <definedName name="__TE1__" localSheetId="0">'[2]Kryci list'!#REF!</definedName>
    <definedName name="__TE1__" localSheetId="2">'[2]Kryci list'!#REF!</definedName>
    <definedName name="__TE1__">'[2]Kryci list'!#REF!</definedName>
    <definedName name="__TE4__" localSheetId="0">#REF!</definedName>
    <definedName name="__TE4__" localSheetId="2">#REF!</definedName>
    <definedName name="__TE4__">#REF!</definedName>
    <definedName name="__TR0__" localSheetId="0">#REF!</definedName>
    <definedName name="__TR0__" localSheetId="2">#REF!</definedName>
    <definedName name="__TR0__">#REF!</definedName>
    <definedName name="__TR1__" localSheetId="0">#REF!</definedName>
    <definedName name="__TR1__" localSheetId="2">#REF!</definedName>
    <definedName name="__TR1__">#REF!</definedName>
    <definedName name="__TR2__" localSheetId="0">#REF!</definedName>
    <definedName name="__TR2__" localSheetId="2">#REF!</definedName>
    <definedName name="__TR2__">#REF!</definedName>
    <definedName name="__TR3__" localSheetId="0">#REF!</definedName>
    <definedName name="__TR3__" localSheetId="2">#REF!</definedName>
    <definedName name="__TR3__">#REF!</definedName>
    <definedName name="__TR4__" localSheetId="0">#REF!</definedName>
    <definedName name="__TR4__" localSheetId="2">#REF!</definedName>
    <definedName name="__TR4__">#REF!</definedName>
    <definedName name="__TR5__" localSheetId="0">#REF!</definedName>
    <definedName name="__TR5__" localSheetId="2">#REF!</definedName>
    <definedName name="__TR5__">#REF!</definedName>
    <definedName name="_BPK1" localSheetId="1">[3]Položky!#REF!</definedName>
    <definedName name="_BPK1" localSheetId="0">[3]Položky!#REF!</definedName>
    <definedName name="_BPK1" localSheetId="2">[3]Položky!#REF!</definedName>
    <definedName name="_BPK1">[3]Položky!#REF!</definedName>
    <definedName name="_BPK2" localSheetId="1">[3]Položky!#REF!</definedName>
    <definedName name="_BPK2" localSheetId="0">[3]Položky!#REF!</definedName>
    <definedName name="_BPK2" localSheetId="2">[3]Položky!#REF!</definedName>
    <definedName name="_BPK2">[3]Položky!#REF!</definedName>
    <definedName name="_BPK3" localSheetId="1">[3]Položky!#REF!</definedName>
    <definedName name="_BPK3" localSheetId="0">[3]Položky!#REF!</definedName>
    <definedName name="_BPK3" localSheetId="2">[3]Položky!#REF!</definedName>
    <definedName name="_BPK3">[3]Položky!#REF!</definedName>
    <definedName name="_xlnm._FilterDatabase" localSheetId="1" hidden="1">VV_MaR!$D$4:$D$190</definedName>
    <definedName name="_xlnm._FilterDatabase" localSheetId="2" hidden="1">VV_SIL!$B$4:$C$190</definedName>
    <definedName name="CenaCelkemBezDPH" localSheetId="0">[4]KL.PDD!#REF!</definedName>
    <definedName name="CenaCelkemBezDPH" localSheetId="2">[4]KL.PDD!#REF!</definedName>
    <definedName name="CenaCelkemBezDPH">[4]KL.PDD!#REF!</definedName>
    <definedName name="cisloobjektu">'[3]Krycí list'!$A$4</definedName>
    <definedName name="CisloRozpoctu">'[5]Krycí list'!$C$2</definedName>
    <definedName name="cislostavby">'[3]Krycí list'!$A$6</definedName>
    <definedName name="CisloStavebnihoRozpoctu" localSheetId="0">[4]KL.PDD!#REF!</definedName>
    <definedName name="CisloStavebnihoRozpoctu" localSheetId="2">[4]KL.PDD!#REF!</definedName>
    <definedName name="CisloStavebnihoRozpoctu">[4]KL.PDD!#REF!</definedName>
    <definedName name="Datum" localSheetId="1">#REF!</definedName>
    <definedName name="Datum" localSheetId="0">#REF!</definedName>
    <definedName name="Datum" localSheetId="2">#REF!</definedName>
    <definedName name="Datum">#REF!</definedName>
    <definedName name="Dil" localSheetId="1">#REF!</definedName>
    <definedName name="Dil" localSheetId="0">#REF!</definedName>
    <definedName name="Dil" localSheetId="2">#REF!</definedName>
    <definedName name="Dil">#REF!</definedName>
    <definedName name="DNseznam">'[6]Pomocný- nemazat'!$B$4:$B$56</definedName>
    <definedName name="Dodavka" localSheetId="1">#REF!</definedName>
    <definedName name="Dodavka" localSheetId="0">#REF!</definedName>
    <definedName name="Dodavka" localSheetId="2">#REF!</definedName>
    <definedName name="Dodavka">#REF!</definedName>
    <definedName name="Dodavka0" localSheetId="1">[3]Položky!#REF!</definedName>
    <definedName name="Dodavka0" localSheetId="0">[3]Položky!#REF!</definedName>
    <definedName name="Dodavka0" localSheetId="2">[3]Položky!#REF!</definedName>
    <definedName name="Dodavka0">[3]Položky!#REF!</definedName>
    <definedName name="DPHSni">[4]KL.PDD!$G$20</definedName>
    <definedName name="DPHZakl">[4]KL.PDD!$G$24</definedName>
    <definedName name="HSV" localSheetId="1">#REF!</definedName>
    <definedName name="HSV" localSheetId="0">#REF!</definedName>
    <definedName name="HSV" localSheetId="2">#REF!</definedName>
    <definedName name="HSV">#REF!</definedName>
    <definedName name="HSV0" localSheetId="1">[3]Položky!#REF!</definedName>
    <definedName name="HSV0" localSheetId="0">[3]Položky!#REF!</definedName>
    <definedName name="HSV0" localSheetId="2">[3]Položky!#REF!</definedName>
    <definedName name="HSV0">[3]Položky!#REF!</definedName>
    <definedName name="HZS" localSheetId="1">#REF!</definedName>
    <definedName name="HZS" localSheetId="0">#REF!</definedName>
    <definedName name="HZS" localSheetId="2">#REF!</definedName>
    <definedName name="HZS">#REF!</definedName>
    <definedName name="HZS0" localSheetId="1">[3]Položky!#REF!</definedName>
    <definedName name="HZS0" localSheetId="0">[3]Položky!#REF!</definedName>
    <definedName name="HZS0" localSheetId="2">[3]Položky!#REF!</definedName>
    <definedName name="HZS0">[3]Položky!#REF!</definedName>
    <definedName name="JKSO" localSheetId="1">#REF!</definedName>
    <definedName name="JKSO" localSheetId="0">#REF!</definedName>
    <definedName name="JKSO" localSheetId="2">#REF!</definedName>
    <definedName name="JKSO">#REF!</definedName>
    <definedName name="mereni">[7]Potrubí!$A$471:$A$502</definedName>
    <definedName name="MistoStavby" localSheetId="0">[4]KL.PDD!#REF!</definedName>
    <definedName name="MistoStavby" localSheetId="2">[4]KL.PDD!#REF!</definedName>
    <definedName name="MistoStavby">[4]KL.PDD!#REF!</definedName>
    <definedName name="MJ" localSheetId="1">#REF!</definedName>
    <definedName name="MJ" localSheetId="0">#REF!</definedName>
    <definedName name="MJ" localSheetId="2">#REF!</definedName>
    <definedName name="MJ">#REF!</definedName>
    <definedName name="Mont" localSheetId="1">#REF!</definedName>
    <definedName name="Mont" localSheetId="0">#REF!</definedName>
    <definedName name="Mont" localSheetId="2">#REF!</definedName>
    <definedName name="Mont">#REF!</definedName>
    <definedName name="Montaz0" localSheetId="1">[3]Položky!#REF!</definedName>
    <definedName name="Montaz0" localSheetId="0">[3]Položky!#REF!</definedName>
    <definedName name="Montaz0" localSheetId="2">[3]Položky!#REF!</definedName>
    <definedName name="Montaz0">[3]Položky!#REF!</definedName>
    <definedName name="NazevDilu" localSheetId="1">#REF!</definedName>
    <definedName name="NazevDilu" localSheetId="0">#REF!</definedName>
    <definedName name="NazevDilu" localSheetId="2">#REF!</definedName>
    <definedName name="NazevDilu">#REF!</definedName>
    <definedName name="nazevobjektu">'[8]Krycí list MaR'!$C$5</definedName>
    <definedName name="NazevRozpoctu">'[5]Krycí list'!$D$2</definedName>
    <definedName name="nazevstavby">'[8]Krycí list MaR'!$C$7</definedName>
    <definedName name="NazevStavebnihoRozpoctu" localSheetId="0">[4]KL.PDD!#REF!</definedName>
    <definedName name="NazevStavebnihoRozpoctu" localSheetId="2">[4]KL.PDD!#REF!</definedName>
    <definedName name="NazevStavebnihoRozpoctu">[4]KL.PDD!#REF!</definedName>
    <definedName name="_xlnm.Print_Titles" localSheetId="1">VV_MaR!$1:$4</definedName>
    <definedName name="_xlnm.Print_Titles" localSheetId="2">VV_SIL!$1:$4</definedName>
    <definedName name="Objednatel" localSheetId="1">#REF!</definedName>
    <definedName name="Objednatel" localSheetId="0">#REF!</definedName>
    <definedName name="Objednatel" localSheetId="2">#REF!</definedName>
    <definedName name="Objednatel">#REF!</definedName>
    <definedName name="_xlnm.Print_Area" localSheetId="0">VV_rekapitulace!$A$1:$G$41</definedName>
    <definedName name="PocetMJ" localSheetId="1">#REF!</definedName>
    <definedName name="PocetMJ" localSheetId="0">#REF!</definedName>
    <definedName name="PocetMJ" localSheetId="2">#REF!</definedName>
    <definedName name="PocetMJ">#REF!</definedName>
    <definedName name="potrubi">[7]Potrubí!$A$388:$A$444</definedName>
    <definedName name="Poznamka" localSheetId="1">#REF!</definedName>
    <definedName name="Poznamka" localSheetId="0">#REF!</definedName>
    <definedName name="Poznamka" localSheetId="2">#REF!</definedName>
    <definedName name="Poznamka">#REF!</definedName>
    <definedName name="Print_Area" localSheetId="1">#REF!</definedName>
    <definedName name="Print_Area" localSheetId="0">#REF!</definedName>
    <definedName name="Print_Area" localSheetId="2">#REF!</definedName>
    <definedName name="Print_Area">#REF!</definedName>
    <definedName name="Print_Area___0">"$bez.$#REF!$#REF!:$bez.$#REF!$#REF!"</definedName>
    <definedName name="Print_Titles">"$#REF!.$A$1:$#REF!.$IV$3"</definedName>
    <definedName name="Profese">'[8]Krycí list MaR'!$E$2</definedName>
    <definedName name="Projektant" localSheetId="1">#REF!</definedName>
    <definedName name="Projektant" localSheetId="0">#REF!</definedName>
    <definedName name="Projektant" localSheetId="2">#REF!</definedName>
    <definedName name="Projektant">#REF!</definedName>
    <definedName name="PSV" localSheetId="1">#REF!</definedName>
    <definedName name="PSV" localSheetId="0">#REF!</definedName>
    <definedName name="PSV" localSheetId="2">#REF!</definedName>
    <definedName name="PSV">#REF!</definedName>
    <definedName name="PSV0" localSheetId="1">[3]Položky!#REF!</definedName>
    <definedName name="PSV0" localSheetId="0">[3]Položky!#REF!</definedName>
    <definedName name="PSV0" localSheetId="2">[3]Položky!#REF!</definedName>
    <definedName name="PSV0">[3]Položky!#REF!</definedName>
    <definedName name="Re" localSheetId="0">[4]NAB.KL!#REF!</definedName>
    <definedName name="Re" localSheetId="2">[4]NAB.KL!#REF!</definedName>
    <definedName name="Re">[4]NAB.KL!#REF!</definedName>
    <definedName name="SazbaDPH1" localSheetId="1">#REF!</definedName>
    <definedName name="SazbaDPH1" localSheetId="0">#REF!</definedName>
    <definedName name="SazbaDPH1" localSheetId="2">#REF!</definedName>
    <definedName name="SazbaDPH1">#REF!</definedName>
    <definedName name="SazbaDPH2" localSheetId="1">#REF!</definedName>
    <definedName name="SazbaDPH2" localSheetId="0">#REF!</definedName>
    <definedName name="SazbaDPH2" localSheetId="2">#REF!</definedName>
    <definedName name="SazbaDPH2">#REF!</definedName>
    <definedName name="SloupecCC" localSheetId="0">#REF!</definedName>
    <definedName name="SloupecCC" localSheetId="2">#REF!</definedName>
    <definedName name="SloupecCC">#REF!</definedName>
    <definedName name="SloupecCisloPol" localSheetId="0">#REF!</definedName>
    <definedName name="SloupecCisloPol" localSheetId="2">#REF!</definedName>
    <definedName name="SloupecCisloPol">#REF!</definedName>
    <definedName name="SloupecJC" localSheetId="0">#REF!</definedName>
    <definedName name="SloupecJC" localSheetId="2">#REF!</definedName>
    <definedName name="SloupecJC">#REF!</definedName>
    <definedName name="SloupecMJ" localSheetId="0">#REF!</definedName>
    <definedName name="SloupecMJ" localSheetId="2">#REF!</definedName>
    <definedName name="SloupecMJ">#REF!</definedName>
    <definedName name="SloupecMnozstvi" localSheetId="0">#REF!</definedName>
    <definedName name="SloupecMnozstvi" localSheetId="2">#REF!</definedName>
    <definedName name="SloupecMnozstvi">#REF!</definedName>
    <definedName name="SloupecNazPol" localSheetId="0">#REF!</definedName>
    <definedName name="SloupecNazPol" localSheetId="2">#REF!</definedName>
    <definedName name="SloupecNazPol">#REF!</definedName>
    <definedName name="SloupecPC" localSheetId="0">#REF!</definedName>
    <definedName name="SloupecPC" localSheetId="2">#REF!</definedName>
    <definedName name="SloupecPC">#REF!</definedName>
    <definedName name="soustava">'[8]Krycí list MaR'!$C$2</definedName>
    <definedName name="spoje">[7]Potrubí!$A$447:$A$455</definedName>
    <definedName name="Typ" localSheetId="1">[3]Položky!#REF!</definedName>
    <definedName name="Typ" localSheetId="0">[3]Položky!#REF!</definedName>
    <definedName name="Typ" localSheetId="2">[3]Položky!#REF!</definedName>
    <definedName name="Typ">[3]Položky!#REF!</definedName>
    <definedName name="ulozeni">[7]Potrubí!$A$458:$A$468</definedName>
    <definedName name="VRN" localSheetId="1">#REF!</definedName>
    <definedName name="VRN" localSheetId="0">#REF!</definedName>
    <definedName name="VRN" localSheetId="2">#REF!</definedName>
    <definedName name="VRN">#REF!</definedName>
    <definedName name="VRNKc" localSheetId="1">#REF!</definedName>
    <definedName name="VRNKc" localSheetId="0">#REF!</definedName>
    <definedName name="VRNKc" localSheetId="2">#REF!</definedName>
    <definedName name="VRNKc">#REF!</definedName>
    <definedName name="VRNnazev" localSheetId="1">#REF!</definedName>
    <definedName name="VRNnazev" localSheetId="0">#REF!</definedName>
    <definedName name="VRNnazev" localSheetId="2">#REF!</definedName>
    <definedName name="VRNnazev">#REF!</definedName>
    <definedName name="VRNproc" localSheetId="1">#REF!</definedName>
    <definedName name="VRNproc" localSheetId="0">#REF!</definedName>
    <definedName name="VRNproc" localSheetId="2">#REF!</definedName>
    <definedName name="VRNproc">#REF!</definedName>
    <definedName name="VRNzakl" localSheetId="1">#REF!</definedName>
    <definedName name="VRNzakl" localSheetId="0">#REF!</definedName>
    <definedName name="VRNzakl" localSheetId="2">#REF!</definedName>
    <definedName name="VRNzakl">#REF!</definedName>
    <definedName name="Z_1E8618C1_1B4D_11D4_B32D_0050046A422B_.wvu.PrintTitles" localSheetId="1">#REF!</definedName>
    <definedName name="Z_1E8618C1_1B4D_11D4_B32D_0050046A422B_.wvu.PrintTitles" localSheetId="0">#REF!</definedName>
    <definedName name="Z_1E8618C1_1B4D_11D4_B32D_0050046A422B_.wvu.PrintTitles" localSheetId="2">#REF!</definedName>
    <definedName name="Z_1E8618C1_1B4D_11D4_B32D_0050046A422B_.wvu.PrintTitles">#REF!</definedName>
    <definedName name="Z_1E8618C1_1B4D_11D4_B32D_0050046A422B_.wvu.PrintTitles___0">"$bez.$#REF!$#REF!:$bez.$#REF!$#REF!"</definedName>
    <definedName name="Z_1E8618C1_1B4D_11D4_B32D_0050046A422B_.wvu.Rows" localSheetId="1">#REF!</definedName>
    <definedName name="Z_1E8618C1_1B4D_11D4_B32D_0050046A422B_.wvu.Rows" localSheetId="0">#REF!</definedName>
    <definedName name="Z_1E8618C1_1B4D_11D4_B32D_0050046A422B_.wvu.Rows" localSheetId="2">#REF!</definedName>
    <definedName name="Z_1E8618C1_1B4D_11D4_B32D_0050046A422B_.wvu.Rows">#REF!</definedName>
    <definedName name="Z_1E8618C1_1B4D_11D4_B32D_0050046A422B_.wvu.Rows___0">"$bez.$#REF!$#REF!:$bez.$#REF!$#REF!"</definedName>
    <definedName name="Z_65AC2F60_1B4A_11D4_81C5_0050046A4233_.wvu.PrintTitles" localSheetId="1">#REF!</definedName>
    <definedName name="Z_65AC2F60_1B4A_11D4_81C5_0050046A4233_.wvu.PrintTitles" localSheetId="0">#REF!</definedName>
    <definedName name="Z_65AC2F60_1B4A_11D4_81C5_0050046A4233_.wvu.PrintTitles" localSheetId="2">#REF!</definedName>
    <definedName name="Z_65AC2F60_1B4A_11D4_81C5_0050046A4233_.wvu.PrintTitles">#REF!</definedName>
    <definedName name="Z_65AC2F60_1B4A_11D4_81C5_0050046A4233_.wvu.PrintTitles___0">"$bez.$#REF!$#REF!:$bez.$#REF!$#REF!"</definedName>
    <definedName name="Z_65AC2F60_1B4A_11D4_81C5_0050046A4233_.wvu.Rows" localSheetId="1">#REF!</definedName>
    <definedName name="Z_65AC2F60_1B4A_11D4_81C5_0050046A4233_.wvu.Rows" localSheetId="0">#REF!</definedName>
    <definedName name="Z_65AC2F60_1B4A_11D4_81C5_0050046A4233_.wvu.Rows" localSheetId="2">#REF!</definedName>
    <definedName name="Z_65AC2F60_1B4A_11D4_81C5_0050046A4233_.wvu.Rows">#REF!</definedName>
    <definedName name="Z_65AC2F60_1B4A_11D4_81C5_0050046A4233_.wvu.Rows___0">"$bez.$#REF!$#REF!:$bez.$#REF!$#REF!"</definedName>
    <definedName name="Zakazka" localSheetId="1">#REF!</definedName>
    <definedName name="Zakazka" localSheetId="0">#REF!</definedName>
    <definedName name="Zakazka" localSheetId="2">#REF!</definedName>
    <definedName name="Zakazka">#REF!</definedName>
    <definedName name="Zaklad22" localSheetId="1">#REF!</definedName>
    <definedName name="Zaklad22" localSheetId="0">#REF!</definedName>
    <definedName name="Zaklad22" localSheetId="2">#REF!</definedName>
    <definedName name="Zaklad22">#REF!</definedName>
    <definedName name="Zaklad5" localSheetId="1">#REF!</definedName>
    <definedName name="Zaklad5" localSheetId="0">#REF!</definedName>
    <definedName name="Zaklad5" localSheetId="2">#REF!</definedName>
    <definedName name="Zaklad5">#REF!</definedName>
    <definedName name="ZakladDPHSni">[4]KL.PDD!$G$19</definedName>
    <definedName name="ZakladDPHZakl" localSheetId="0">[4]KL.PDD!#REF!</definedName>
    <definedName name="ZakladDPHZakl" localSheetId="2">[4]KL.PDD!#REF!</definedName>
    <definedName name="ZakladDPHZakl">[4]KL.PDD!#REF!</definedName>
    <definedName name="Zaokrouhleni" localSheetId="0">[4]KL.PDD!#REF!</definedName>
    <definedName name="Zaokrouhleni" localSheetId="2">[4]KL.PDD!#REF!</definedName>
    <definedName name="Zaokrouhleni">[4]KL.PDD!#REF!</definedName>
    <definedName name="Zařazení">'[8]Krycí list MaR'!$A$2</definedName>
    <definedName name="Zhotovitel" localSheetId="1">#REF!</definedName>
    <definedName name="Zhotovitel" localSheetId="0">#REF!</definedName>
    <definedName name="Zhotovitel" localSheetId="2">#REF!</definedName>
    <definedName name="Zhotovite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7" i="3" l="1"/>
  <c r="F196" i="3"/>
  <c r="F195" i="3"/>
  <c r="F193" i="3" s="1"/>
  <c r="F194" i="3"/>
  <c r="F192" i="3"/>
  <c r="F190" i="3" s="1"/>
  <c r="F191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1" i="3" s="1"/>
  <c r="F170" i="3" s="1"/>
  <c r="G26" i="1" s="1"/>
  <c r="F172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 s="1"/>
  <c r="F153" i="3"/>
  <c r="F152" i="3"/>
  <c r="F144" i="3" s="1"/>
  <c r="F151" i="3"/>
  <c r="F150" i="3"/>
  <c r="F149" i="3"/>
  <c r="F148" i="3"/>
  <c r="F147" i="3"/>
  <c r="F146" i="3"/>
  <c r="F145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 s="1"/>
  <c r="F121" i="3"/>
  <c r="F120" i="3"/>
  <c r="F118" i="3"/>
  <c r="F117" i="3"/>
  <c r="F116" i="3"/>
  <c r="F114" i="3"/>
  <c r="F113" i="3"/>
  <c r="F111" i="3" s="1"/>
  <c r="F110" i="3"/>
  <c r="F109" i="3"/>
  <c r="F106" i="3" s="1"/>
  <c r="F108" i="3"/>
  <c r="F107" i="3"/>
  <c r="F104" i="3"/>
  <c r="F82" i="3"/>
  <c r="F48" i="3"/>
  <c r="F7" i="3"/>
  <c r="F6" i="3"/>
  <c r="F189" i="2"/>
  <c r="F188" i="2"/>
  <c r="F187" i="2"/>
  <c r="F185" i="2" s="1"/>
  <c r="F186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3" i="2" s="1"/>
  <c r="F164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 s="1"/>
  <c r="F146" i="2"/>
  <c r="F145" i="2"/>
  <c r="F144" i="2"/>
  <c r="F143" i="2"/>
  <c r="F142" i="2"/>
  <c r="F141" i="2"/>
  <c r="F140" i="2"/>
  <c r="F139" i="2"/>
  <c r="F138" i="2"/>
  <c r="F137" i="2"/>
  <c r="F136" i="2"/>
  <c r="F112" i="2" s="1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88" i="2" s="1"/>
  <c r="F95" i="2"/>
  <c r="F94" i="2"/>
  <c r="F93" i="2"/>
  <c r="F92" i="2"/>
  <c r="F91" i="2"/>
  <c r="F90" i="2"/>
  <c r="F89" i="2"/>
  <c r="F56" i="2"/>
  <c r="F26" i="2"/>
  <c r="F25" i="2"/>
  <c r="F24" i="2"/>
  <c r="F23" i="2"/>
  <c r="F22" i="2"/>
  <c r="F21" i="2"/>
  <c r="F20" i="2"/>
  <c r="F19" i="2"/>
  <c r="F18" i="2"/>
  <c r="F16" i="2"/>
  <c r="F15" i="2"/>
  <c r="F14" i="2"/>
  <c r="F13" i="2"/>
  <c r="F12" i="2"/>
  <c r="F11" i="2"/>
  <c r="F10" i="2"/>
  <c r="F9" i="2"/>
  <c r="F8" i="2"/>
  <c r="F6" i="2" s="1"/>
  <c r="B24" i="1"/>
  <c r="B17" i="1"/>
  <c r="F5" i="2" l="1"/>
  <c r="F5" i="3"/>
  <c r="F147" i="2"/>
  <c r="G19" i="1" s="1"/>
  <c r="G25" i="1" l="1"/>
  <c r="G27" i="1" s="1"/>
  <c r="F198" i="3"/>
  <c r="G18" i="1"/>
  <c r="G20" i="1" s="1"/>
  <c r="F190" i="2"/>
  <c r="G31" i="1" l="1"/>
</calcChain>
</file>

<file path=xl/sharedStrings.xml><?xml version="1.0" encoding="utf-8"?>
<sst xmlns="http://schemas.openxmlformats.org/spreadsheetml/2006/main" count="937" uniqueCount="386">
  <si>
    <t>Rekapitulace ceny</t>
  </si>
  <si>
    <t>Akce:</t>
  </si>
  <si>
    <t>Technologie čpavkového chlazení pro výrobu masných výrobků</t>
  </si>
  <si>
    <t>Místo realizace:</t>
  </si>
  <si>
    <t>Konecchlumského 1075, 506 01 Jičín</t>
  </si>
  <si>
    <t>Investor:</t>
  </si>
  <si>
    <t>Maso Jičín a.s.</t>
  </si>
  <si>
    <t>Profese:</t>
  </si>
  <si>
    <t>Měření a regulace (MaR)</t>
  </si>
  <si>
    <t>Silnoproud (SIL)</t>
  </si>
  <si>
    <t>Podklady:</t>
  </si>
  <si>
    <t>DVZ Chlazení (Pozděna, 11/2025)</t>
  </si>
  <si>
    <t>Cenová část:</t>
  </si>
  <si>
    <t>Rekapitulace ceny:</t>
  </si>
  <si>
    <t>cena</t>
  </si>
  <si>
    <t>1. Dodávka</t>
  </si>
  <si>
    <t>..........................................</t>
  </si>
  <si>
    <t>2. Práce a služby</t>
  </si>
  <si>
    <t>Cena</t>
  </si>
  <si>
    <t>celkem</t>
  </si>
  <si>
    <t>……………………….…………</t>
  </si>
  <si>
    <t>2.5 Koordinace</t>
  </si>
  <si>
    <t>koordinační práce profesí VZT + ÚT + MaR</t>
  </si>
  <si>
    <t>................................................</t>
  </si>
  <si>
    <t>CENA CELKEM</t>
  </si>
  <si>
    <t>zaokrouhleno, bez DPH</t>
  </si>
  <si>
    <t>....................................</t>
  </si>
  <si>
    <t>Poznámka:</t>
  </si>
  <si>
    <t>1. Uvedené ceny jsou v Kč bez DPH.</t>
  </si>
  <si>
    <t>2. Ve VV vyplňovat je označené buňky.</t>
  </si>
  <si>
    <t>Výkaz výměr:</t>
  </si>
  <si>
    <t>DVZ</t>
  </si>
  <si>
    <t>popis</t>
  </si>
  <si>
    <t>položka</t>
  </si>
  <si>
    <t>jed.</t>
  </si>
  <si>
    <t>počet</t>
  </si>
  <si>
    <t>jed. cena</t>
  </si>
  <si>
    <t>součet</t>
  </si>
  <si>
    <t>1.1 Řídicí systém</t>
  </si>
  <si>
    <t>...............................................</t>
  </si>
  <si>
    <t>řídicí systém - strojovna chlazení</t>
  </si>
  <si>
    <r>
      <rPr>
        <i/>
        <sz val="9"/>
        <rFont val="Arial"/>
        <family val="2"/>
        <charset val="238"/>
      </rPr>
      <t>modulární řídicí systém</t>
    </r>
    <r>
      <rPr>
        <sz val="9"/>
        <rFont val="Arial"/>
        <family val="2"/>
        <charset val="238"/>
      </rPr>
      <t>, 12x komunikace ETH/RS-485
počet IO: 44xAI, 7xAO, 80xDI, 44xDO +20% rezerva</t>
    </r>
  </si>
  <si>
    <t>PLC 1</t>
  </si>
  <si>
    <t>ks</t>
  </si>
  <si>
    <t>7" dotykový panel kapacitní TFT IPS, barevný</t>
  </si>
  <si>
    <t>OP1</t>
  </si>
  <si>
    <t>napájecí zdroj 230VAC/24VDC/6,25A</t>
  </si>
  <si>
    <t>GU</t>
  </si>
  <si>
    <t>záložní zdroj UPS, 480 W / 900 VA, maximální výstupní napětí 230 V, line interactive, 2×FR, USB, 95% účinnost při 100% zátěži</t>
  </si>
  <si>
    <t>UPS</t>
  </si>
  <si>
    <t>Ethernet switch, 5x 10/100base TX; IEEE802.3, unmanaged</t>
  </si>
  <si>
    <t>switch</t>
  </si>
  <si>
    <t>modem GSM pro odeslílání SMS zpráv, RS-232, dual band (900/1800MHz)</t>
  </si>
  <si>
    <t>GSM</t>
  </si>
  <si>
    <t>anténa GSM, 900/1800MHz; Magnetic 50 Ohm, 5dB, SMA(m), kabel RG174/U, 3m</t>
  </si>
  <si>
    <t>anténa</t>
  </si>
  <si>
    <r>
      <rPr>
        <i/>
        <sz val="9"/>
        <rFont val="Arial"/>
        <family val="2"/>
        <charset val="238"/>
      </rPr>
      <t>detekční systém NH3</t>
    </r>
    <r>
      <rPr>
        <sz val="9"/>
        <rFont val="Arial"/>
        <family val="2"/>
        <charset val="238"/>
      </rPr>
      <t>, komunikace ETH/RS-485
počet IO: 8xAI, 16xDI, 18xDO</t>
    </r>
  </si>
  <si>
    <t>DS 1</t>
  </si>
  <si>
    <t>napájecí zdroj 230VAC/24VDC/2,5A</t>
  </si>
  <si>
    <t>řídicí systém - chladírny</t>
  </si>
  <si>
    <r>
      <rPr>
        <i/>
        <sz val="9"/>
        <rFont val="Arial"/>
        <family val="2"/>
        <charset val="238"/>
      </rPr>
      <t>modulární řídicí systém</t>
    </r>
    <r>
      <rPr>
        <sz val="9"/>
        <rFont val="Arial"/>
        <family val="2"/>
        <charset val="238"/>
      </rPr>
      <t>, 4x komunikace ETH/RS-485
počet IO: 18xAI, 0xAO, 140xDI, 98xDO +20% rezerva</t>
    </r>
  </si>
  <si>
    <t>PLC 2</t>
  </si>
  <si>
    <t>OP</t>
  </si>
  <si>
    <r>
      <rPr>
        <i/>
        <sz val="9"/>
        <rFont val="Arial"/>
        <family val="2"/>
        <charset val="238"/>
      </rPr>
      <t>detekční systém NH3</t>
    </r>
    <r>
      <rPr>
        <sz val="9"/>
        <rFont val="Arial"/>
        <family val="2"/>
        <charset val="238"/>
      </rPr>
      <t>, komunikace ETH/RS-485
počet IO: 9xAI, 24xDI, 42xDO</t>
    </r>
  </si>
  <si>
    <t>DS 2</t>
  </si>
  <si>
    <t>1.2 Rozvaděč</t>
  </si>
  <si>
    <t>rozvaděč MaR - strojovna chlazení</t>
  </si>
  <si>
    <t>RMA 1</t>
  </si>
  <si>
    <t>skříň oceloplechová s montážní deskou, výška 2000mm, šířka 800mm, hloubka 400mm, sokl 100mm</t>
  </si>
  <si>
    <t>střešní panel pro průchodky</t>
  </si>
  <si>
    <t>plastová příruba pro 50 průchodů</t>
  </si>
  <si>
    <t>závěsná oka</t>
  </si>
  <si>
    <t>kapsa na dokumentaci</t>
  </si>
  <si>
    <t>kvalitoměr včetně 3x MTP</t>
  </si>
  <si>
    <t>montáž PLC včetně připojení svorek</t>
  </si>
  <si>
    <t>pojistkové pouzdro na DIN lištu + trubičková pojistka do 6,3A, LED</t>
  </si>
  <si>
    <t>přepěťová ochrana s VF filtrem</t>
  </si>
  <si>
    <t>zdroj 230 VAC/ 24VDC, 100W</t>
  </si>
  <si>
    <t>signálka 230VAC, rudá - sestava</t>
  </si>
  <si>
    <t>signálka 230VAC, zelená - sestava</t>
  </si>
  <si>
    <t>jistič 6B/1</t>
  </si>
  <si>
    <t>pomocný kontakt jističe</t>
  </si>
  <si>
    <t>proudový chránič s jističem 1+N 2P, 30mA, B13A, 10kA, typ A</t>
  </si>
  <si>
    <t>motorový jistič 0,63-1A</t>
  </si>
  <si>
    <t>pomocný kontakt chrániče a mot. jističe</t>
  </si>
  <si>
    <t>stykač 7A/3kW/230VAC/1Z</t>
  </si>
  <si>
    <t>RC člen</t>
  </si>
  <si>
    <t>relé, patice, LED, varistor</t>
  </si>
  <si>
    <t>montážní zásuvka 230V</t>
  </si>
  <si>
    <t>hlavní vypínač rozvaděče instalační  63A/3</t>
  </si>
  <si>
    <t>vypínací cívka B-FA 230VAC/DC</t>
  </si>
  <si>
    <t>řadová svorka pružinová</t>
  </si>
  <si>
    <t>10 mm2</t>
  </si>
  <si>
    <t>10 mm2 modrá (N)</t>
  </si>
  <si>
    <t>10 mm2 zemnící</t>
  </si>
  <si>
    <t>2,5 mm2</t>
  </si>
  <si>
    <t>vývodky Pg9÷16</t>
  </si>
  <si>
    <t>ostatní instalační materiál a vodiče</t>
  </si>
  <si>
    <t>kpl</t>
  </si>
  <si>
    <t>rozvaděč MaR - chladírny</t>
  </si>
  <si>
    <t>RMA 2</t>
  </si>
  <si>
    <r>
      <t xml:space="preserve">pojistkové pouzdro na DIN lištu + trubičková pojistka  do 6,3A </t>
    </r>
    <r>
      <rPr>
        <b/>
        <i/>
        <sz val="8"/>
        <color theme="1" tint="0.249977111117893"/>
        <rFont val="Arial"/>
        <family val="2"/>
        <charset val="238"/>
      </rPr>
      <t>LED 24V</t>
    </r>
  </si>
  <si>
    <t>pomocný kontakt motor. jističe</t>
  </si>
  <si>
    <t>Instalační stykač 25 A, 1Z (1NO), 230 V AC, 1TE</t>
  </si>
  <si>
    <t>stop tlačítko (bez aretace)</t>
  </si>
  <si>
    <t>tlačítko (bez aretace) kvitace</t>
  </si>
  <si>
    <t>vývodka</t>
  </si>
  <si>
    <t>Pg9÷16</t>
  </si>
  <si>
    <t>1.3 Přístroje</t>
  </si>
  <si>
    <t>snímač teploty nástěnný, 4-20 mA, IP65 / vzduch</t>
  </si>
  <si>
    <t>BT</t>
  </si>
  <si>
    <t>snímač teploty jímkový, 4-20 mA, IP65 / voda</t>
  </si>
  <si>
    <t>snímač teploty jímkový, 4-20 mA, IP65 / čpavek</t>
  </si>
  <si>
    <t>snímač tlaku, 4-20mA, IP 65 / voda</t>
  </si>
  <si>
    <t>BP</t>
  </si>
  <si>
    <t>snímač tlaku, 4-20mA, IP 65 / čpavek</t>
  </si>
  <si>
    <t>snímač diferenčního tlaku, 4-20mA, IP65 / čpavek</t>
  </si>
  <si>
    <t>BPD</t>
  </si>
  <si>
    <t>snímač hladiny, 4-20mA, IP65 / voda</t>
  </si>
  <si>
    <t>BL</t>
  </si>
  <si>
    <t>snímač hladiny, 4-20mA, IP65 / čpavek</t>
  </si>
  <si>
    <t>snímač vodivosti, 4-20mA, IP65 / voda</t>
  </si>
  <si>
    <t>BV</t>
  </si>
  <si>
    <t>snímač NH3, 4-20 mA, 1000 ppm, IP54/20 / vzduch</t>
  </si>
  <si>
    <t>BG</t>
  </si>
  <si>
    <t>snímač NH3, 4-20 mA, 7,5% DMV, IP54/20 / vzduch</t>
  </si>
  <si>
    <t>snímač NH3, 4-20 mA, 500 ppm, IP54/20 / voda</t>
  </si>
  <si>
    <t>detektor zaplavení, reléový výstup, 24VAC/DC, sonda IP54 / voda</t>
  </si>
  <si>
    <t>SL</t>
  </si>
  <si>
    <t>alarmový box pro hlášení osoby zavřené v chladicí místnosti se sirénou a signálkou LED, IP43</t>
  </si>
  <si>
    <t>HAE</t>
  </si>
  <si>
    <t>akustická signalizace, 230VAC, IP54</t>
  </si>
  <si>
    <t>HA</t>
  </si>
  <si>
    <t>světelná a akustická signalizace zálohovaná, IP65</t>
  </si>
  <si>
    <t>HLA</t>
  </si>
  <si>
    <t>světelná signalizace detekce čpavku (zelená, oranžová, červená)</t>
  </si>
  <si>
    <t>HL</t>
  </si>
  <si>
    <t>světelná signalizace - tablo s textem
"Nebezpečná koncentrace, opusťte prostor"</t>
  </si>
  <si>
    <t>světelná signalizace - tablo s textem
!NEVSTUPOVAT! Zvýšená koncentrace nebezpečných plynů</t>
  </si>
  <si>
    <t>tlačítko pro signalizaci zavřené osoby a signalizaci přijetí, IP65</t>
  </si>
  <si>
    <t>SBE</t>
  </si>
  <si>
    <t>tlačítko havirní stop pro odstavení strojovny, IP54</t>
  </si>
  <si>
    <t>SBH</t>
  </si>
  <si>
    <t>tlačítko start/stop pro havarijní ventilátory a signalizace stavu, IP54</t>
  </si>
  <si>
    <t>SB</t>
  </si>
  <si>
    <t>tlačítko povrzení přijetí signalizace a odstavení sirény, IP54</t>
  </si>
  <si>
    <t>1.4 Elektroinstalační materiál</t>
  </si>
  <si>
    <t>kabel sdělovací</t>
  </si>
  <si>
    <t>JYSTY 2x2x0,8</t>
  </si>
  <si>
    <t>m</t>
  </si>
  <si>
    <t>kabel ovládací</t>
  </si>
  <si>
    <t>JYTY-O 2x1</t>
  </si>
  <si>
    <t>JYTY-O 4x1</t>
  </si>
  <si>
    <t>JYTY-O 7x1</t>
  </si>
  <si>
    <t>kabel silový</t>
  </si>
  <si>
    <t>CYKY-J 3x1,5</t>
  </si>
  <si>
    <t>CYKY-J 3x2,5</t>
  </si>
  <si>
    <t>CYKY-J 5x2,5</t>
  </si>
  <si>
    <t>CYKY-J 7x2,5</t>
  </si>
  <si>
    <t>CYKY-J 5x4</t>
  </si>
  <si>
    <t>CYKY-J 5x10</t>
  </si>
  <si>
    <t>NYCY-J 4x10</t>
  </si>
  <si>
    <t>NYCY-J 4x2,5</t>
  </si>
  <si>
    <t>NYCY-J 4x4</t>
  </si>
  <si>
    <t>vodič pospojení</t>
  </si>
  <si>
    <t>CY 6</t>
  </si>
  <si>
    <t>samoregulační topný kabel 15W/m</t>
  </si>
  <si>
    <t>TK</t>
  </si>
  <si>
    <t>samoregulační topný kabel 20W/m</t>
  </si>
  <si>
    <t>ukončovací souprava pro TK, kit pro spojení kabelů, provedení zakončení</t>
  </si>
  <si>
    <t>drátěný žlab galvanický pozink 50x50 mm vč. nosného a spojovacího materiálu a přepážky</t>
  </si>
  <si>
    <t>50x50 mm</t>
  </si>
  <si>
    <t>drátěný žlab galvanický pozink 150x50 mm mm vč. nosného a spojovacího materiálu a přepážky</t>
  </si>
  <si>
    <t>drátěný žlab galvanický pozink 150x50 mm vč. nosného a spojovacího materiálu a přepážky</t>
  </si>
  <si>
    <t>150x50 mm</t>
  </si>
  <si>
    <t>drátěný žlab galvanický pozink 150x100 mm vč. nosného a spojovacího materiálu a přepážky</t>
  </si>
  <si>
    <t>150x100 mm</t>
  </si>
  <si>
    <t>drátěný žlab galvanický pozink 250x100 mm vč. nosného a spojovacího materiálu a přepážky</t>
  </si>
  <si>
    <t>250x100 mm</t>
  </si>
  <si>
    <t>plechový žlab pozinkováno Sendzimir 150x50 mm vč. nosného a spojovacího materiálu a přepážky</t>
  </si>
  <si>
    <t>plechový žlab pozinkováno Sendzimir 250x100 mm vč. nosného a spojovacího materiálu a přepážky</t>
  </si>
  <si>
    <t>plechový žlab žárový zinek 250x100 mm vč. nosného a spojovacího materiálu a přepážky</t>
  </si>
  <si>
    <t>plechový žlab žárový zinek 500x100 mm vč. nosného a spojovacího materiálu a přepážky</t>
  </si>
  <si>
    <t>500x100</t>
  </si>
  <si>
    <t>lišta vkládací LV 24x22 HD, bílá</t>
  </si>
  <si>
    <t>trubka ohebná včetně příchytek, pod omítku, 20 mm, bílá</t>
  </si>
  <si>
    <t>trubka ohebná včetně příchytek</t>
  </si>
  <si>
    <t>FX</t>
  </si>
  <si>
    <t>trubka pevná včetně příchytek</t>
  </si>
  <si>
    <t>KA</t>
  </si>
  <si>
    <t>krabice rozbočovací pod omítku, kulatá</t>
  </si>
  <si>
    <t>krabice rozbočovací, IP54, se svorkovnicí, plastová</t>
  </si>
  <si>
    <t>OBO</t>
  </si>
  <si>
    <t>protipožární ucpávka 50x50 mm včetně identifikačního štítku</t>
  </si>
  <si>
    <t>spojovací a podružný materiál</t>
  </si>
  <si>
    <t>.............................................</t>
  </si>
  <si>
    <t>2.1 Montáž</t>
  </si>
  <si>
    <t>kabel</t>
  </si>
  <si>
    <t>samorgulační topný kabel</t>
  </si>
  <si>
    <t>kabelový žlab</t>
  </si>
  <si>
    <t>elektroinstalační trubka</t>
  </si>
  <si>
    <t xml:space="preserve">instalační krabice </t>
  </si>
  <si>
    <t>prostup 50x50 mm</t>
  </si>
  <si>
    <t>instalace rozvaděče</t>
  </si>
  <si>
    <t>pole</t>
  </si>
  <si>
    <t>instalace a připojení přístrojů</t>
  </si>
  <si>
    <t xml:space="preserve">připojení zařízení ostatních profesí </t>
  </si>
  <si>
    <t>zapojení a označení kabelů</t>
  </si>
  <si>
    <t>individuální vyzkoušení a kontrola</t>
  </si>
  <si>
    <t>technické práce a koordinace</t>
  </si>
  <si>
    <t>2.2 Software</t>
  </si>
  <si>
    <t>aplikační SW pro řídicí systém</t>
  </si>
  <si>
    <t>DB</t>
  </si>
  <si>
    <t>aplikační SW pro operátorský panel</t>
  </si>
  <si>
    <t>OP 1</t>
  </si>
  <si>
    <t>OP 2</t>
  </si>
  <si>
    <t>aplikační SW pro vizualizaci - ovládání, monitoring, archivace</t>
  </si>
  <si>
    <t>SCADA</t>
  </si>
  <si>
    <t>aplikační SW pro komunikaci s modemem GSM/SMS</t>
  </si>
  <si>
    <t>GSM/SMS</t>
  </si>
  <si>
    <t>aplikační SW pro komunikaci s kompresorem čpavku</t>
  </si>
  <si>
    <t>Modbus RTU</t>
  </si>
  <si>
    <t>aplikační SW pro komunikaci s detekčním systémem</t>
  </si>
  <si>
    <t>vizualizační software SCADA - runtime modul pro 3000 DB</t>
  </si>
  <si>
    <t>software pro dálkovou správu - Web Client pro 3 licence</t>
  </si>
  <si>
    <t>Web Client</t>
  </si>
  <si>
    <t>HW klíč USB pro runtime modul</t>
  </si>
  <si>
    <t>HW klíč</t>
  </si>
  <si>
    <t>služba pro dálkový dohled</t>
  </si>
  <si>
    <t>Dohled</t>
  </si>
  <si>
    <t>2.3 Uvedení do provozu</t>
  </si>
  <si>
    <t>zprovoznění, předkomplexní vyzkoušení, nastavení parametrů</t>
  </si>
  <si>
    <t>MaR</t>
  </si>
  <si>
    <t>zprovoznění vizualizace - ovládání, monitoring, archivace</t>
  </si>
  <si>
    <t>zprovoznění komunikace s modemem GSM/SMS</t>
  </si>
  <si>
    <t>zprovoznění komunikace s kompresorem čpavku</t>
  </si>
  <si>
    <t>zprovoznění komunikace s detekčním systémem čpavku</t>
  </si>
  <si>
    <t>funkční zkoušky detekčního systému NH3</t>
  </si>
  <si>
    <t>funkční zkoušky MaR včetně vazeb na Silnoproud</t>
  </si>
  <si>
    <t>komplexní zkoušky, kontrola provozu, zaškolení obsluhy</t>
  </si>
  <si>
    <t>2.4 Dokumentace</t>
  </si>
  <si>
    <t>revizní zpráva elektro</t>
  </si>
  <si>
    <t>RZE</t>
  </si>
  <si>
    <t>dokumentace pro realizaci stavby (výrobní dokumentace)</t>
  </si>
  <si>
    <t>DRS</t>
  </si>
  <si>
    <t>dokumentace skutečného stavu</t>
  </si>
  <si>
    <t>DSS</t>
  </si>
  <si>
    <t>kompletace dodavatelské dokumentace</t>
  </si>
  <si>
    <t>DD</t>
  </si>
  <si>
    <t>Měření a regulace</t>
  </si>
  <si>
    <t>2. Ceny jsou uvedeny včetně nákladů na dopravu a přesun materiálu.</t>
  </si>
  <si>
    <t>VÝKAZ VÝMĚR:</t>
  </si>
  <si>
    <t>1.1 Rozváděč</t>
  </si>
  <si>
    <t>Rozváděč RH</t>
  </si>
  <si>
    <t>Oceloplechová skříňová rozvodnice
s montážní deskou
rozměry:
1. POLE 2000 x 800 x 500 mm (v x š x h)
2. POLE 2000 x 800 x 500 mm (v x š x h)
krytí:    Krytí IP55/20
nátěr:  Barva šedá, RAL 7035 
přívod: vrchem
vývody: vrchem
JMENOVITÁ NAPĚTÍ A DRUHY SÍTÍ: 
napájecí napětí 3+N+PE  ~ 50Hz, 400V AC/TN-C-S 
ovládací napětí 1+N+PE  ~ 50Hz, 230V AC/TN-S
Ochrana před nebezpečným dotykem: 
400V, 50Hz - samočinným odpojením od zdroje /TN-C-S
In = 1240 A, Ik" = 16,7 kA, ip = 31,9 kA</t>
  </si>
  <si>
    <t>Řadový rozvaděč AC IP55, 1křídlé dveře, 2000 x 800 x 500 mm</t>
  </si>
  <si>
    <t>Podstavec - přední/zadní díl, 800 x 100 mm, RAL 9005, balení 2ks</t>
  </si>
  <si>
    <t>Podstavec - boční díl, 500 x 100 mm, RAL 9005</t>
  </si>
  <si>
    <t>Bočnice AC (pár), 2000 x 500 mm, RAL 7035</t>
  </si>
  <si>
    <t>Kapsa na dokumentaci A4, barva RAL 7035, samolepící</t>
  </si>
  <si>
    <t>Výstupní filtr PFA4000, krytí IP54, 252x252mm</t>
  </si>
  <si>
    <t>Jistič, 3VA26, In 1250 A, Icu 55 kA / 415 V, nadproudová spoušť ETU320 (LI), Ir 500 ÷ 1250 A, Ii (1,5 ÷ 10)x In, 3pól, přední přívod</t>
  </si>
  <si>
    <t>Čelní ruční pohon, provedení pro hlavní vypínače pro 3VA15, 3VA25, 3VA26</t>
  </si>
  <si>
    <t>Napěťová spoušť, STL, Ue AC 208 ÷ 277 V / DC 220 ÷ 250 V, šířka 21 mm, pro 3VA1, 3VA2</t>
  </si>
  <si>
    <t>Pomocný spínač, 1x CO, Ue AC 240 V / DC 250 V, HQ, Ith 6 A, šířka 7 mm, pro 3VA1, 3VA2</t>
  </si>
  <si>
    <t>Pojistkový odpínač Ie 32 A, Ue AC 690 V/DC 440 V, pro válcové pojistkové vložky 10x38, 1pól. provedení, bez signalizace</t>
  </si>
  <si>
    <t>Pojistková vložka Un AC 500 V / DC 250 V, velikost 10x38, 6A gG</t>
  </si>
  <si>
    <t>Pojistkový odpínač Ie 32 A, Ue AC 690 V/DC 440 V, pro válcové pojistkové vložky 10x38, 3pól. provedení, bez signalizace</t>
  </si>
  <si>
    <t>LED 230VAC, bílá, zadní, montážní otvor 22 mm</t>
  </si>
  <si>
    <t>LED 230VAC, červená, zadní, montážní otvor 22 mm</t>
  </si>
  <si>
    <t>Měřící transformátor 800/5A, 10VA, 0,5S, š=100 mm, pasovina 80x10 mm</t>
  </si>
  <si>
    <t>Analyzátor sítě, napájení 24 VAC, komunikace Ethernet, RS485</t>
  </si>
  <si>
    <t>Svorkovnice - sada pro 3 transformátory proudu s možností odpojení L1, L2, L3 a N</t>
  </si>
  <si>
    <t>Lištový pojistkový odpínač, Ie 400 A (560 A/ZP2), Ue 690 V, 3pól. ovládání, velikost 2, M12</t>
  </si>
  <si>
    <t>V-třmen, sm 35 ÷ -240 mm2, se 35 ÷ 300 mm2, rm 16 ÷ 185 mm2, re 16 ÷ 240 mm2, inbus</t>
  </si>
  <si>
    <t>Táhlo třípólového ovládání, pro FSD1-31,FSD2-31,FSD3-31</t>
  </si>
  <si>
    <t>Pojistková vložka, Un AC 690 V / DC 250 V, velikost 2, aM - charakteristika motorová pouze proti zkratu, Cd/Pb free</t>
  </si>
  <si>
    <t>Lištový pojistkový odpínač, Ie 160 A (240 A/ZP000), Ue 690 V, 3pól. ovládání, rozteč přípojnic 100 mm, velikost 00, M8</t>
  </si>
  <si>
    <t>Připojovací sada, připojovací háky pro FSD00, FSR00, sada 3 ks</t>
  </si>
  <si>
    <t>Pojistková vložka, Un AC 690 V / DC 250 V, velikost 00, gG - charakteristika pro všeobecné použití, Cd/Pb free</t>
  </si>
  <si>
    <t>Pojistková vložka, Un AC 690 V / DC 250 V, velikost 000, gG - charakteristika pro všeobecné použití, Cd/Pb free</t>
  </si>
  <si>
    <t>Hřibové tlačítko NOUZOVÉ VYPNUTÍ , odaretace vytažením, průměr hříbku 38 mm</t>
  </si>
  <si>
    <t>Řadová svorka CBC.16 šedá, 16mm2</t>
  </si>
  <si>
    <t>Zemnící svorka 16mm² CBC16, zelenožlutá</t>
  </si>
  <si>
    <t>Kabelová vývodka Pg48 s maticí</t>
  </si>
  <si>
    <t>Kabelová vývodka Pg36 s maticí</t>
  </si>
  <si>
    <t>Kabelová vývodka Pg21 s maticí</t>
  </si>
  <si>
    <t>Drobný montážní materiál</t>
  </si>
  <si>
    <t>Rozváděč RM1</t>
  </si>
  <si>
    <t>Oceloplechová skříňová rozvodnice
s montážní deskou
rozměry:
1. POLE 2000 x 600 x 500 mm (v x š x h)
2. POLE 2000 x 600 x 500 mm (v x š x h)
krytí:    Krytí IP55/20
nátěr:  Barva šedá, RAL 7035 
přívod: vrchem
vývody: vrchem
JMENOVITÁ NAPĚTÍ A DRUHY SÍTÍ: 
napájecí napětí 3+N+PE  ~ 50Hz, 400V AC/TN-C-S 
ovládací napětí 1+N+PE  ~ 50Hz, 230V AC/TN-S
Ochrana před nebezpečným dotykem: 
400V, 50Hz - samočinným odpojením od zdroje /TN-C-S
In = 1240 A, Ik" = 16,2 kA, ip = 30,6 kA</t>
  </si>
  <si>
    <t>Řadový rozvaděč AC IP55, 1křídlé dveře, 2000 x 600 x 500 mm</t>
  </si>
  <si>
    <t>Podstavec - přední/zadní díl, 600 x 100 mm, RAL 9005, balení 2ks</t>
  </si>
  <si>
    <t>Jistič, 3VA25, In 1000 A, Icu 55 kA / 415 V, nadproudová spoušť ETU320 (LI), Ir 400 ÷ 1000 A, Ii (1,5 ÷ 10)x In, 3pól, přední přívod</t>
  </si>
  <si>
    <t>Bloková svorka, Cu/Al kabely 4x(120 ÷ 240) mm2, kryt svorek, 3 ks, pro 3VA15, 3VA25 do 1000 A</t>
  </si>
  <si>
    <t>Rozváděč RS1</t>
  </si>
  <si>
    <t>Oceloplechová skříňová rozvodnice
s montážní deskou
rozměry:
1. POLE 2000 x 600 x 400 mm (v x š x h)
krytí:    Krytí IP55/20
nátěr:  Barva šedá, RAL 7035 
přívod: vrchem
vývody: vrchem
JMENOVITÁ NAPĚTÍ A DRUHY SÍTÍ: 
napájecí napětí 3+N+PE  ~ 50Hz, 400V AC/TN-C-S 
ovládací napětí 1+N+PE  ~ 50Hz, 230V AC/TN-S
Ochrana před nebezpečným dotykem: 
400V, 50Hz - samočinným odpojením od zdroje /TN-C-S
In = 32 A, Ik" = 6,6 kA, ip = 9,62 kA</t>
  </si>
  <si>
    <t>Řadový rozvaděč AC IP55, 1křídlé dveře, 2000 x 600 x 400 mm</t>
  </si>
  <si>
    <t>Podstavec - boční díl, 400 x 100 mm, RAL 9005</t>
  </si>
  <si>
    <t>Jistič In 25 A, Ue AC 230/400 V / DC 216 V, charakteristika B, 3pól, Icn 10 kA</t>
  </si>
  <si>
    <t>Proudový chránič s nadproudovou ochranou In 16 A, Ue AC 230 V, charakteristika C, Idn 30 mA, 1+N-pól, Icn 10 kA, typ A</t>
  </si>
  <si>
    <t>Impulzní relé 1P + 1Z/230VAC, iTLs</t>
  </si>
  <si>
    <t>Instalační stykač Ith 20 A, Uc AC 230 V, 2x zapínací kontakt</t>
  </si>
  <si>
    <t>Řadová svorka CBC.4 šedá, 4mm²</t>
  </si>
  <si>
    <t>Řadová svorka CBC.4 modrá, 4mm2</t>
  </si>
  <si>
    <t>Zemnící svorka TEO.4, 4mm², zeleno-žlutá</t>
  </si>
  <si>
    <t>Kabelová vývodka Pg 36 s maticí</t>
  </si>
  <si>
    <t>Rozváděč RC</t>
  </si>
  <si>
    <t>Kompenzační rozváděč, výkon 250 kVAr
Oceloplechová skříňová rozvodnice
rozměry:
1. POLE 2000 x 800 x 600 mm (v x š x h)
krytí:    Krytí IP40/20
nátěr:  Barva šedá, RAL 7035 
přívod: vrchem
vývody: vrchem
JMENOVITÁ NAPĚTÍ A DRUHY SÍTÍ: 
napájecí napětí 3+N+PE  ~ 50Hz, 400V AC/TN-C-S 
ovládací napětí 1+N+PE  ~ 50Hz, 230V AC/TN-S
Ochrana před nebezpečným dotykem: 
400V, 50Hz - samočinným odpojením od zdroje /TN-C-S</t>
  </si>
  <si>
    <t>1.2 Přístroje</t>
  </si>
  <si>
    <t>Zásuvková skříň
1x 32A/400V/5p, 2x 230V s ochr. kolíkem (česká), Jištění: 1x 32A/3P/C 10 kA, 2x 16A/1P/B 10 kA, Proudový chránič: 1x FI 40A/4P/30mA 10kA, Pouzdro typ: BALS 61402, Materiál pouzdra: Polykarbonát, Materiál okénka: Polykarbonát</t>
  </si>
  <si>
    <t xml:space="preserve">Rámeček pro elektroinstalační přístroje, jednonásobný     </t>
  </si>
  <si>
    <t xml:space="preserve">Rámeček pro elektroinstalační přístroje, třínásobný </t>
  </si>
  <si>
    <t>Spínač jednopólový ř. 1, 10 A, 250 V AC</t>
  </si>
  <si>
    <t>1.3 Svítidla</t>
  </si>
  <si>
    <t>Svítidla provozní</t>
  </si>
  <si>
    <t>Svítidlo průmyslové PRIMA 1.4ft PC 3200/840 ML, IP66, index podání barev CRI: 80-89, 4000—4000 K, Světelný tok svítidla: 3030[lm], spotřeba svítidla: 20W Základna: Šedý PC (vysoká mechanická odolnost, UV stabilita, RAL 7035)
Difuzor: Translucentní PC (vysoká mechanická odolnost, UV stabilita)
Reflektor: Ocelový plech bílé barvy (RAL 9003)</t>
  </si>
  <si>
    <t>Recyklační poplatek</t>
  </si>
  <si>
    <t>Svítidla venkovní</t>
  </si>
  <si>
    <t>LED svítidlo pro venkovní osvětlení PIXEL LED 5200/840 IP66, index podání barev CRI: 80, 4000 K, světelný tok svítidla:9 520 [lm], spotřeba svítidla:69,2W, zZákladna: slitina hliníku antracitové barvy, 
Difuzor: tepelně tvrzené bezpečnostní sklo</t>
  </si>
  <si>
    <t>Nástěnná konzola, délka 740 mm</t>
  </si>
  <si>
    <t>Svíditla nouzová</t>
  </si>
  <si>
    <t>Nástěnné samostatné svítidlo pro trvalé nebo netrvalé označení    únikových cest a určení směru úniku EPIGONI M3hAt, IP20, 3.5W,    230VAC, baterie 3h, základna: bílý polykarbonát difuzor: opalizované    sklo (PL), UV stabilní, s piktogramem</t>
  </si>
  <si>
    <t xml:space="preserve">Instalační kabel,  Un=0,6/1 kV, zkušební napětí 4kV, rozsah teplot při provozu −35 až +70 °C1-  </t>
  </si>
  <si>
    <t>1-CYKY-J 3 x 185+95</t>
  </si>
  <si>
    <t>1-AYKY-J 3 x 120+50</t>
  </si>
  <si>
    <t>Instalační kabel,  Un=450/750 V, ČSN 34 7411   CYKY-J 4x25</t>
  </si>
  <si>
    <t>CYKY-J 4x25</t>
  </si>
  <si>
    <t>Instalační kabel,  Un=450/750 V, ČSN 34 7411   CYKY-J 4x10</t>
  </si>
  <si>
    <t>CYKY-J 4x10</t>
  </si>
  <si>
    <t>Instalační kabel,  Un=450/750 V, ČSN 34 7411   CYKY-J 3x 2,5</t>
  </si>
  <si>
    <t>CYKY-J 3x 2,5</t>
  </si>
  <si>
    <t>Instalační kabel,  Un=450/750 V, ČSN 34 7411   CYKY-J 3x 1,5</t>
  </si>
  <si>
    <t>CYKY-J 3x 1,5</t>
  </si>
  <si>
    <t>Instalační kabel,  Un=450/750 V, ČSN 34 7411   CYKY-J 7x 1,5</t>
  </si>
  <si>
    <t>CYKY-J 7x 1,5</t>
  </si>
  <si>
    <t>Vodič H07V-K(CYA) 6 zž</t>
  </si>
  <si>
    <t>Kabelový žebřík, žárový zinek ponorem, 500x60 mm</t>
  </si>
  <si>
    <t>Výložník pro systém IS8, délka 510 mm</t>
  </si>
  <si>
    <t>Závěs IS 8, 300 mm</t>
  </si>
  <si>
    <t>Kabelový žebřík, žárový zinek ponorem, 250x60 mm</t>
  </si>
  <si>
    <t>Výložník pro systém IS8, délka 310 mm</t>
  </si>
  <si>
    <t>Drátěnný kabelový žlab 50x50 mm</t>
  </si>
  <si>
    <t>Závěs ze stropu</t>
  </si>
  <si>
    <t>Elektroinstalační lišta vkládací LHD 40x40</t>
  </si>
  <si>
    <t>Kabelový kovový žlab, 125x50 mm, žárový pozink</t>
  </si>
  <si>
    <t>Víko kabelový kovový žlab, 125x50 mm, žárový pozink</t>
  </si>
  <si>
    <t>Výložník pro systém IS8, délka 125 mm</t>
  </si>
  <si>
    <t>1.5 Uzemnění</t>
  </si>
  <si>
    <t>svorka páska-páska SR 2b FeZn</t>
  </si>
  <si>
    <t>svorka páska-drát SR 3b FeZn</t>
  </si>
  <si>
    <t>podpěra vedení-šedá PV 44b 35s</t>
  </si>
  <si>
    <t>svorka křížová SK FeZn</t>
  </si>
  <si>
    <t>svorka univerzální</t>
  </si>
  <si>
    <t>pásek FeZn 30/4mm</t>
  </si>
  <si>
    <t>drát Ø 8 mm FeZn</t>
  </si>
  <si>
    <t>ekvipotenciální přípojnice Cu, 10x M8</t>
  </si>
  <si>
    <t>drobný montážní materiál</t>
  </si>
  <si>
    <t>kpl.</t>
  </si>
  <si>
    <t>1.6 Hromosvod</t>
  </si>
  <si>
    <t>podstavec betonový stavitelný PB12s</t>
  </si>
  <si>
    <t>podložka plastová  PB12</t>
  </si>
  <si>
    <t>jímací tyč s rovným koncem JR 3,0 AlMgSi</t>
  </si>
  <si>
    <t>svorka k jímací tyči SJ 1b Al</t>
  </si>
  <si>
    <t>podpěra vedení PV 17p</t>
  </si>
  <si>
    <t>svorka okapová Soc</t>
  </si>
  <si>
    <t>zkušení svorka SZa</t>
  </si>
  <si>
    <t>štítek označení</t>
  </si>
  <si>
    <t>štítek uzemnění</t>
  </si>
  <si>
    <t>držák jímače a trubky DJDbp</t>
  </si>
  <si>
    <t>ochranná trubka OT1,7</t>
  </si>
  <si>
    <t>svorka spojovací SS</t>
  </si>
  <si>
    <t>drát AlMgSI ∅8 T/4</t>
  </si>
  <si>
    <t>pásek FeZn 30/4</t>
  </si>
  <si>
    <t>zásuvkové kříně</t>
  </si>
  <si>
    <t>uzemnění</t>
  </si>
  <si>
    <t>hromosvod</t>
  </si>
  <si>
    <t>svítidla</t>
  </si>
  <si>
    <t>kabely</t>
  </si>
  <si>
    <t>kabelový žebřík</t>
  </si>
  <si>
    <t>vkládací lišta</t>
  </si>
  <si>
    <t>instalace rozvaděče RH</t>
  </si>
  <si>
    <t>instalace rozvaděče RM1</t>
  </si>
  <si>
    <t>instalace rozvaděče RS</t>
  </si>
  <si>
    <t>instalace rozvaděče RC</t>
  </si>
  <si>
    <t>předkomplexní vyzkoušení, součinnost s MaR</t>
  </si>
  <si>
    <t>Silnoporud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</si>
</sst>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;[Red]\-#,##0\ "/>
    <numFmt numFmtId="165" formatCode="#,##0_ ;[Red]\-#,##0\ "/>
    <numFmt numFmtId="166" formatCode="0&quot; ks&quot;"/>
    <numFmt numFmtId="167" formatCode="#,##0;[Red]#,##0"/>
  </numFmts>
  <fonts count="3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u/>
      <sz val="9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 CE"/>
    </font>
    <font>
      <i/>
      <sz val="8"/>
      <color theme="1" tint="0.249977111117893"/>
      <name val="Arial"/>
      <family val="2"/>
      <charset val="238"/>
    </font>
    <font>
      <i/>
      <sz val="8"/>
      <color theme="1" tint="0.249977111117893"/>
      <name val="Arial CE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theme="1" tint="0.249977111117893"/>
      <name val="Arial CE"/>
      <charset val="238"/>
    </font>
    <font>
      <b/>
      <i/>
      <sz val="8"/>
      <color theme="1" tint="0.249977111117893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20"/>
      </patternFill>
    </fill>
    <fill>
      <patternFill patternType="solid">
        <fgColor rgb="FFFFFFCC"/>
        <bgColor indexed="2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42"/>
      </patternFill>
    </fill>
    <fill>
      <patternFill patternType="solid">
        <fgColor rgb="FF66FFFF"/>
        <bgColor indexed="62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2"/>
      </patternFill>
    </fill>
    <fill>
      <patternFill patternType="solid">
        <fgColor rgb="FFFFE1E1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9" fontId="5" fillId="0" borderId="0" applyFont="0" applyFill="0" applyBorder="0" applyAlignment="0" applyProtection="0"/>
    <xf numFmtId="164" fontId="2" fillId="0" borderId="0">
      <alignment vertical="center"/>
    </xf>
    <xf numFmtId="0" fontId="7" fillId="0" borderId="0" applyNumberFormat="0" applyFill="0" applyBorder="0" applyAlignment="0" applyProtection="0"/>
    <xf numFmtId="164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164" fontId="2" fillId="0" borderId="0">
      <alignment vertical="center"/>
    </xf>
    <xf numFmtId="0" fontId="30" fillId="0" borderId="0"/>
    <xf numFmtId="0" fontId="31" fillId="0" borderId="0"/>
  </cellStyleXfs>
  <cellXfs count="216">
    <xf numFmtId="0" fontId="0" fillId="0" borderId="0" xfId="0"/>
    <xf numFmtId="49" fontId="3" fillId="0" borderId="0" xfId="2" applyNumberFormat="1" applyFont="1">
      <alignment vertical="center"/>
    </xf>
    <xf numFmtId="49" fontId="4" fillId="0" borderId="0" xfId="2" applyNumberFormat="1" applyFont="1">
      <alignment vertical="center"/>
    </xf>
    <xf numFmtId="0" fontId="6" fillId="0" borderId="0" xfId="0" applyFont="1" applyAlignment="1">
      <alignment vertical="top" wrapText="1"/>
    </xf>
    <xf numFmtId="0" fontId="7" fillId="0" borderId="0" xfId="3" applyAlignment="1" applyProtection="1"/>
    <xf numFmtId="164" fontId="8" fillId="2" borderId="1" xfId="2" applyFont="1" applyFill="1" applyBorder="1">
      <alignment vertical="center"/>
    </xf>
    <xf numFmtId="164" fontId="8" fillId="2" borderId="2" xfId="2" applyFont="1" applyFill="1" applyBorder="1">
      <alignment vertical="center"/>
    </xf>
    <xf numFmtId="164" fontId="9" fillId="2" borderId="3" xfId="2" applyFont="1" applyFill="1" applyBorder="1">
      <alignment vertical="center"/>
    </xf>
    <xf numFmtId="0" fontId="10" fillId="0" borderId="0" xfId="0" applyFont="1"/>
    <xf numFmtId="49" fontId="11" fillId="0" borderId="0" xfId="2" applyNumberFormat="1" applyFont="1">
      <alignment vertical="center"/>
    </xf>
    <xf numFmtId="49" fontId="11" fillId="0" borderId="0" xfId="2" applyNumberFormat="1" applyFont="1" applyAlignment="1">
      <alignment horizontal="center" vertical="center"/>
    </xf>
    <xf numFmtId="0" fontId="12" fillId="0" borderId="0" xfId="0" applyFont="1"/>
    <xf numFmtId="49" fontId="13" fillId="0" borderId="0" xfId="2" applyNumberFormat="1" applyFont="1" applyAlignment="1">
      <alignment vertical="top"/>
    </xf>
    <xf numFmtId="0" fontId="15" fillId="0" borderId="0" xfId="0" applyFont="1"/>
    <xf numFmtId="49" fontId="13" fillId="0" borderId="0" xfId="2" applyNumberFormat="1" applyFont="1" applyAlignment="1">
      <alignment horizontal="left" vertical="top"/>
    </xf>
    <xf numFmtId="0" fontId="13" fillId="0" borderId="0" xfId="2" applyNumberFormat="1" applyFont="1" applyAlignment="1">
      <alignment horizontal="left" vertical="top" wrapText="1"/>
    </xf>
    <xf numFmtId="0" fontId="12" fillId="0" borderId="0" xfId="0" applyFont="1" applyAlignment="1">
      <alignment horizontal="left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left" vertical="top" wrapText="1"/>
    </xf>
    <xf numFmtId="0" fontId="6" fillId="0" borderId="0" xfId="0" applyFont="1"/>
    <xf numFmtId="164" fontId="14" fillId="2" borderId="4" xfId="2" applyFont="1" applyFill="1" applyBorder="1">
      <alignment vertical="center"/>
    </xf>
    <xf numFmtId="164" fontId="9" fillId="2" borderId="5" xfId="2" applyFont="1" applyFill="1" applyBorder="1">
      <alignment vertical="center"/>
    </xf>
    <xf numFmtId="164" fontId="9" fillId="2" borderId="5" xfId="2" applyFont="1" applyFill="1" applyBorder="1" applyAlignment="1">
      <alignment horizontal="center" vertical="center"/>
    </xf>
    <xf numFmtId="164" fontId="3" fillId="2" borderId="6" xfId="2" applyFont="1" applyFill="1" applyBorder="1">
      <alignment vertical="center"/>
    </xf>
    <xf numFmtId="164" fontId="11" fillId="0" borderId="0" xfId="2" applyFont="1">
      <alignment vertical="center"/>
    </xf>
    <xf numFmtId="164" fontId="11" fillId="0" borderId="0" xfId="2" applyFont="1" applyAlignment="1">
      <alignment horizontal="center"/>
    </xf>
    <xf numFmtId="164" fontId="13" fillId="3" borderId="7" xfId="2" applyFont="1" applyFill="1" applyBorder="1">
      <alignment vertical="center"/>
    </xf>
    <xf numFmtId="164" fontId="13" fillId="3" borderId="7" xfId="2" applyFont="1" applyFill="1" applyBorder="1" applyAlignment="1">
      <alignment horizontal="center" vertical="center"/>
    </xf>
    <xf numFmtId="164" fontId="16" fillId="3" borderId="7" xfId="2" applyFont="1" applyFill="1" applyBorder="1">
      <alignment vertical="center"/>
    </xf>
    <xf numFmtId="164" fontId="17" fillId="3" borderId="7" xfId="2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right" vertical="top" wrapText="1"/>
    </xf>
    <xf numFmtId="165" fontId="3" fillId="0" borderId="0" xfId="4" applyNumberFormat="1" applyFont="1" applyAlignment="1">
      <alignment vertical="top"/>
    </xf>
    <xf numFmtId="0" fontId="18" fillId="0" borderId="0" xfId="0" applyFont="1" applyAlignment="1">
      <alignment horizontal="left" vertical="top" wrapText="1"/>
    </xf>
    <xf numFmtId="164" fontId="13" fillId="2" borderId="9" xfId="2" applyFont="1" applyFill="1" applyBorder="1">
      <alignment vertical="center"/>
    </xf>
    <xf numFmtId="164" fontId="13" fillId="2" borderId="9" xfId="2" applyFont="1" applyFill="1" applyBorder="1" applyAlignment="1">
      <alignment horizontal="center"/>
    </xf>
    <xf numFmtId="164" fontId="4" fillId="2" borderId="9" xfId="2" applyFont="1" applyFill="1" applyBorder="1" applyAlignment="1">
      <alignment horizontal="left" vertical="center"/>
    </xf>
    <xf numFmtId="166" fontId="13" fillId="2" borderId="9" xfId="2" applyNumberFormat="1" applyFont="1" applyFill="1" applyBorder="1" applyAlignment="1">
      <alignment horizontal="center" vertical="center"/>
    </xf>
    <xf numFmtId="164" fontId="13" fillId="2" borderId="9" xfId="2" applyFont="1" applyFill="1" applyBorder="1" applyAlignment="1">
      <alignment horizontal="center" vertical="center"/>
    </xf>
    <xf numFmtId="165" fontId="13" fillId="2" borderId="9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right" vertical="top"/>
    </xf>
    <xf numFmtId="2" fontId="4" fillId="4" borderId="0" xfId="0" applyNumberFormat="1" applyFont="1" applyFill="1" applyAlignment="1">
      <alignment horizontal="left" vertical="center"/>
    </xf>
    <xf numFmtId="2" fontId="3" fillId="4" borderId="0" xfId="0" applyNumberFormat="1" applyFont="1" applyFill="1" applyAlignment="1">
      <alignment horizontal="left" vertical="center"/>
    </xf>
    <xf numFmtId="9" fontId="4" fillId="4" borderId="0" xfId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165" fontId="9" fillId="2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vertical="top"/>
    </xf>
    <xf numFmtId="164" fontId="3" fillId="0" borderId="0" xfId="4" applyFont="1" applyAlignment="1">
      <alignment vertical="top"/>
    </xf>
    <xf numFmtId="164" fontId="20" fillId="0" borderId="0" xfId="4" applyFont="1" applyAlignment="1">
      <alignment vertical="top"/>
    </xf>
    <xf numFmtId="164" fontId="3" fillId="0" borderId="0" xfId="4" applyFont="1" applyAlignment="1">
      <alignment horizontal="center" vertical="top"/>
    </xf>
    <xf numFmtId="165" fontId="3" fillId="5" borderId="10" xfId="4" applyNumberFormat="1" applyFont="1" applyFill="1" applyBorder="1" applyAlignment="1">
      <alignment vertical="top"/>
    </xf>
    <xf numFmtId="0" fontId="21" fillId="6" borderId="11" xfId="0" applyFont="1" applyFill="1" applyBorder="1" applyAlignment="1">
      <alignment vertical="top"/>
    </xf>
    <xf numFmtId="0" fontId="14" fillId="6" borderId="12" xfId="0" applyFont="1" applyFill="1" applyBorder="1" applyAlignment="1">
      <alignment vertical="top" wrapText="1"/>
    </xf>
    <xf numFmtId="0" fontId="13" fillId="6" borderId="12" xfId="0" applyFont="1" applyFill="1" applyBorder="1" applyAlignment="1">
      <alignment vertical="top"/>
    </xf>
    <xf numFmtId="0" fontId="13" fillId="6" borderId="12" xfId="0" applyFont="1" applyFill="1" applyBorder="1" applyAlignment="1">
      <alignment horizontal="center" vertical="top"/>
    </xf>
    <xf numFmtId="0" fontId="13" fillId="6" borderId="13" xfId="0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49" fontId="13" fillId="6" borderId="16" xfId="0" applyNumberFormat="1" applyFont="1" applyFill="1" applyBorder="1" applyAlignment="1">
      <alignment vertical="top"/>
    </xf>
    <xf numFmtId="165" fontId="13" fillId="6" borderId="17" xfId="0" applyNumberFormat="1" applyFont="1" applyFill="1" applyBorder="1" applyAlignment="1">
      <alignment horizontal="center" vertical="top" wrapText="1"/>
    </xf>
    <xf numFmtId="165" fontId="11" fillId="6" borderId="17" xfId="0" applyNumberFormat="1" applyFont="1" applyFill="1" applyBorder="1" applyAlignment="1">
      <alignment vertical="top" wrapText="1"/>
    </xf>
    <xf numFmtId="165" fontId="13" fillId="6" borderId="18" xfId="0" applyNumberFormat="1" applyFont="1" applyFill="1" applyBorder="1" applyAlignment="1">
      <alignment horizontal="center" vertical="center" wrapText="1"/>
    </xf>
    <xf numFmtId="0" fontId="17" fillId="6" borderId="19" xfId="0" applyFont="1" applyFill="1" applyBorder="1" applyAlignment="1">
      <alignment horizontal="center" vertical="top"/>
    </xf>
    <xf numFmtId="167" fontId="17" fillId="6" borderId="19" xfId="0" applyNumberFormat="1" applyFont="1" applyFill="1" applyBorder="1" applyAlignment="1">
      <alignment horizontal="center" vertical="top"/>
    </xf>
    <xf numFmtId="165" fontId="17" fillId="6" borderId="19" xfId="0" applyNumberFormat="1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4" fillId="7" borderId="4" xfId="0" applyFont="1" applyFill="1" applyBorder="1" applyAlignment="1">
      <alignment vertical="top"/>
    </xf>
    <xf numFmtId="0" fontId="4" fillId="7" borderId="5" xfId="0" applyFont="1" applyFill="1" applyBorder="1" applyAlignment="1">
      <alignment horizontal="center" vertical="top" shrinkToFit="1"/>
    </xf>
    <xf numFmtId="0" fontId="4" fillId="7" borderId="5" xfId="0" applyFont="1" applyFill="1" applyBorder="1" applyAlignment="1">
      <alignment horizontal="left" vertical="top"/>
    </xf>
    <xf numFmtId="165" fontId="4" fillId="7" borderId="5" xfId="0" applyNumberFormat="1" applyFont="1" applyFill="1" applyBorder="1" applyAlignment="1">
      <alignment horizontal="center" vertical="top"/>
    </xf>
    <xf numFmtId="165" fontId="4" fillId="7" borderId="6" xfId="0" applyNumberFormat="1" applyFont="1" applyFill="1" applyBorder="1" applyAlignment="1">
      <alignment horizontal="right" vertical="top"/>
    </xf>
    <xf numFmtId="0" fontId="4" fillId="8" borderId="4" xfId="0" applyFont="1" applyFill="1" applyBorder="1" applyAlignment="1">
      <alignment vertical="top"/>
    </xf>
    <xf numFmtId="164" fontId="22" fillId="8" borderId="5" xfId="4" applyFont="1" applyFill="1" applyBorder="1" applyAlignment="1">
      <alignment horizontal="center" vertical="top"/>
    </xf>
    <xf numFmtId="164" fontId="4" fillId="8" borderId="5" xfId="4" applyFont="1" applyFill="1" applyBorder="1" applyAlignment="1">
      <alignment horizontal="left" vertical="top"/>
    </xf>
    <xf numFmtId="165" fontId="4" fillId="8" borderId="5" xfId="4" applyNumberFormat="1" applyFont="1" applyFill="1" applyBorder="1" applyAlignment="1">
      <alignment vertical="top"/>
    </xf>
    <xf numFmtId="165" fontId="4" fillId="8" borderId="6" xfId="4" applyNumberFormat="1" applyFont="1" applyFill="1" applyBorder="1" applyAlignment="1">
      <alignment vertical="top"/>
    </xf>
    <xf numFmtId="0" fontId="2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3" fillId="0" borderId="0" xfId="4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8" borderId="4" xfId="0" applyFont="1" applyFill="1" applyBorder="1" applyAlignment="1">
      <alignment vertical="top" wrapText="1"/>
    </xf>
    <xf numFmtId="167" fontId="3" fillId="0" borderId="0" xfId="0" applyNumberFormat="1" applyFont="1" applyAlignment="1">
      <alignment horizontal="center" vertical="top" wrapText="1"/>
    </xf>
    <xf numFmtId="0" fontId="24" fillId="0" borderId="0" xfId="5" applyFont="1" applyAlignment="1">
      <alignment vertical="top" wrapText="1"/>
    </xf>
    <xf numFmtId="0" fontId="24" fillId="0" borderId="0" xfId="6" applyFont="1" applyAlignment="1">
      <alignment vertical="top" wrapText="1"/>
    </xf>
    <xf numFmtId="0" fontId="24" fillId="0" borderId="0" xfId="7" applyFont="1" applyAlignment="1">
      <alignment horizontal="center" vertical="top" wrapText="1"/>
    </xf>
    <xf numFmtId="165" fontId="24" fillId="0" borderId="0" xfId="4" applyNumberFormat="1" applyFont="1" applyAlignment="1">
      <alignment vertical="top"/>
    </xf>
    <xf numFmtId="0" fontId="24" fillId="0" borderId="0" xfId="0" applyFont="1"/>
    <xf numFmtId="0" fontId="24" fillId="0" borderId="0" xfId="7" applyFont="1" applyAlignment="1">
      <alignment vertical="top" wrapText="1"/>
    </xf>
    <xf numFmtId="0" fontId="25" fillId="0" borderId="0" xfId="7" applyFont="1" applyAlignment="1">
      <alignment vertical="top" wrapText="1"/>
    </xf>
    <xf numFmtId="0" fontId="25" fillId="0" borderId="0" xfId="7" applyFont="1" applyAlignment="1">
      <alignment horizontal="center" vertical="top" wrapText="1"/>
    </xf>
    <xf numFmtId="165" fontId="26" fillId="0" borderId="0" xfId="4" applyNumberFormat="1" applyFont="1" applyAlignment="1">
      <alignment vertical="top"/>
    </xf>
    <xf numFmtId="0" fontId="27" fillId="0" borderId="0" xfId="0" applyFont="1"/>
    <xf numFmtId="0" fontId="24" fillId="0" borderId="0" xfId="7" applyFont="1" applyAlignment="1">
      <alignment horizontal="center" vertical="top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4" fillId="0" borderId="0" xfId="7" applyFont="1" applyAlignment="1">
      <alignment vertical="top"/>
    </xf>
    <xf numFmtId="0" fontId="24" fillId="0" borderId="0" xfId="7" applyFont="1" applyAlignment="1">
      <alignment horizontal="center" vertical="center"/>
    </xf>
    <xf numFmtId="164" fontId="28" fillId="0" borderId="0" xfId="7" applyNumberFormat="1" applyFont="1" applyAlignment="1">
      <alignment horizontal="center" vertical="center"/>
    </xf>
    <xf numFmtId="0" fontId="28" fillId="0" borderId="0" xfId="6" applyFont="1" applyAlignment="1">
      <alignment vertical="top" wrapText="1"/>
    </xf>
    <xf numFmtId="0" fontId="28" fillId="0" borderId="0" xfId="7" applyFont="1" applyAlignment="1">
      <alignment horizontal="center" vertical="top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28" fillId="0" borderId="0" xfId="0" applyFont="1" applyAlignment="1">
      <alignment vertical="top" wrapText="1"/>
    </xf>
    <xf numFmtId="0" fontId="28" fillId="0" borderId="0" xfId="7" applyFont="1" applyAlignment="1">
      <alignment horizontal="center" vertical="top" wrapText="1"/>
    </xf>
    <xf numFmtId="0" fontId="28" fillId="0" borderId="0" xfId="7" applyFont="1" applyAlignment="1">
      <alignment vertical="top" wrapText="1"/>
    </xf>
    <xf numFmtId="0" fontId="28" fillId="0" borderId="0" xfId="7" applyFont="1" applyAlignment="1">
      <alignment horizontal="center" vertical="center"/>
    </xf>
    <xf numFmtId="49" fontId="3" fillId="0" borderId="0" xfId="0" applyNumberFormat="1" applyFont="1" applyAlignment="1">
      <alignment vertical="top" wrapText="1"/>
    </xf>
    <xf numFmtId="49" fontId="3" fillId="0" borderId="0" xfId="0" applyNumberFormat="1" applyFont="1" applyFill="1" applyAlignment="1">
      <alignment vertical="top" wrapText="1"/>
    </xf>
    <xf numFmtId="164" fontId="4" fillId="8" borderId="5" xfId="4" applyFont="1" applyFill="1" applyBorder="1" applyAlignment="1">
      <alignment horizontal="right" vertical="top" shrinkToFit="1"/>
    </xf>
    <xf numFmtId="14" fontId="3" fillId="0" borderId="0" xfId="4" applyNumberFormat="1" applyFont="1" applyAlignment="1">
      <alignment horizontal="center" vertical="top"/>
    </xf>
    <xf numFmtId="164" fontId="3" fillId="0" borderId="0" xfId="4" applyFont="1" applyAlignment="1">
      <alignment horizontal="center" vertical="top" shrinkToFit="1"/>
    </xf>
    <xf numFmtId="0" fontId="3" fillId="0" borderId="0" xfId="0" applyFont="1" applyAlignment="1">
      <alignment vertical="center" wrapText="1" shrinkToFit="1"/>
    </xf>
    <xf numFmtId="14" fontId="3" fillId="0" borderId="0" xfId="4" applyNumberFormat="1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9" borderId="4" xfId="0" applyFont="1" applyFill="1" applyBorder="1" applyAlignment="1">
      <alignment vertical="top"/>
    </xf>
    <xf numFmtId="0" fontId="4" fillId="9" borderId="5" xfId="0" applyFont="1" applyFill="1" applyBorder="1" applyAlignment="1">
      <alignment horizontal="center" vertical="top" shrinkToFit="1"/>
    </xf>
    <xf numFmtId="164" fontId="4" fillId="9" borderId="5" xfId="4" applyFont="1" applyFill="1" applyBorder="1" applyAlignment="1">
      <alignment horizontal="left" vertical="top"/>
    </xf>
    <xf numFmtId="165" fontId="4" fillId="9" borderId="5" xfId="4" applyNumberFormat="1" applyFont="1" applyFill="1" applyBorder="1" applyAlignment="1">
      <alignment horizontal="center" vertical="top"/>
    </xf>
    <xf numFmtId="165" fontId="4" fillId="9" borderId="6" xfId="4" applyNumberFormat="1" applyFont="1" applyFill="1" applyBorder="1" applyAlignment="1">
      <alignment horizontal="right" vertical="top"/>
    </xf>
    <xf numFmtId="0" fontId="4" fillId="10" borderId="4" xfId="0" applyFont="1" applyFill="1" applyBorder="1" applyAlignment="1">
      <alignment vertical="top"/>
    </xf>
    <xf numFmtId="164" fontId="4" fillId="10" borderId="5" xfId="4" applyFont="1" applyFill="1" applyBorder="1" applyAlignment="1">
      <alignment horizontal="right" vertical="top" shrinkToFit="1"/>
    </xf>
    <xf numFmtId="164" fontId="4" fillId="10" borderId="5" xfId="4" applyFont="1" applyFill="1" applyBorder="1" applyAlignment="1">
      <alignment horizontal="left" vertical="top"/>
    </xf>
    <xf numFmtId="165" fontId="4" fillId="10" borderId="5" xfId="4" applyNumberFormat="1" applyFont="1" applyFill="1" applyBorder="1" applyAlignment="1">
      <alignment vertical="top"/>
    </xf>
    <xf numFmtId="165" fontId="4" fillId="10" borderId="6" xfId="4" applyNumberFormat="1" applyFont="1" applyFill="1" applyBorder="1" applyAlignment="1">
      <alignment vertical="top"/>
    </xf>
    <xf numFmtId="164" fontId="3" fillId="0" borderId="0" xfId="8" applyFont="1" applyAlignment="1">
      <alignment vertical="top" wrapText="1"/>
    </xf>
    <xf numFmtId="164" fontId="22" fillId="10" borderId="5" xfId="4" applyFont="1" applyFill="1" applyBorder="1" applyAlignment="1">
      <alignment horizontal="right" vertical="top" shrinkToFit="1"/>
    </xf>
    <xf numFmtId="0" fontId="17" fillId="0" borderId="0" xfId="0" applyFont="1" applyAlignment="1">
      <alignment horizontal="center" vertical="top" wrapText="1"/>
    </xf>
    <xf numFmtId="167" fontId="3" fillId="0" borderId="0" xfId="4" applyNumberFormat="1" applyFont="1" applyAlignment="1">
      <alignment horizontal="center" vertical="top"/>
    </xf>
    <xf numFmtId="0" fontId="3" fillId="0" borderId="0" xfId="0" applyFont="1" applyFill="1" applyAlignment="1">
      <alignment vertical="top"/>
    </xf>
    <xf numFmtId="0" fontId="17" fillId="0" borderId="0" xfId="0" applyFont="1" applyFill="1" applyAlignment="1">
      <alignment horizontal="center" vertical="top" wrapText="1"/>
    </xf>
    <xf numFmtId="164" fontId="3" fillId="0" borderId="0" xfId="4" applyFont="1" applyFill="1" applyAlignment="1">
      <alignment horizontal="center" vertical="top"/>
    </xf>
    <xf numFmtId="0" fontId="6" fillId="0" borderId="0" xfId="0" applyFont="1" applyFill="1"/>
    <xf numFmtId="0" fontId="3" fillId="0" borderId="0" xfId="0" applyFont="1" applyAlignment="1">
      <alignment horizontal="left" vertical="top" shrinkToFit="1"/>
    </xf>
    <xf numFmtId="0" fontId="3" fillId="0" borderId="0" xfId="0" applyFont="1" applyAlignment="1">
      <alignment horizontal="left" vertical="top" wrapText="1" shrinkToFit="1"/>
    </xf>
    <xf numFmtId="164" fontId="17" fillId="0" borderId="0" xfId="4" applyFont="1" applyAlignment="1">
      <alignment horizontal="center" vertical="top"/>
    </xf>
    <xf numFmtId="167" fontId="3" fillId="0" borderId="0" xfId="4" applyNumberFormat="1" applyFont="1" applyAlignment="1">
      <alignment horizontal="center" vertical="top" wrapText="1"/>
    </xf>
    <xf numFmtId="0" fontId="3" fillId="0" borderId="7" xfId="0" applyFont="1" applyBorder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6" borderId="20" xfId="0" applyFont="1" applyFill="1" applyBorder="1" applyAlignment="1">
      <alignment vertical="top"/>
    </xf>
    <xf numFmtId="0" fontId="4" fillId="6" borderId="21" xfId="0" applyFont="1" applyFill="1" applyBorder="1" applyAlignment="1">
      <alignment horizontal="center" vertical="top" shrinkToFit="1"/>
    </xf>
    <xf numFmtId="164" fontId="4" fillId="6" borderId="21" xfId="4" applyFont="1" applyFill="1" applyBorder="1" applyAlignment="1">
      <alignment horizontal="left" vertical="top"/>
    </xf>
    <xf numFmtId="165" fontId="4" fillId="6" borderId="21" xfId="4" applyNumberFormat="1" applyFont="1" applyFill="1" applyBorder="1" applyAlignment="1">
      <alignment horizontal="center" vertical="top"/>
    </xf>
    <xf numFmtId="165" fontId="4" fillId="6" borderId="22" xfId="4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164" fontId="4" fillId="0" borderId="0" xfId="4" applyFont="1" applyAlignment="1">
      <alignment horizontal="left" vertical="top"/>
    </xf>
    <xf numFmtId="167" fontId="4" fillId="0" borderId="0" xfId="4" applyNumberFormat="1" applyFont="1" applyAlignment="1">
      <alignment horizontal="center" vertical="top"/>
    </xf>
    <xf numFmtId="165" fontId="4" fillId="0" borderId="0" xfId="4" applyNumberFormat="1" applyFont="1" applyAlignment="1">
      <alignment horizontal="center" vertical="top"/>
    </xf>
    <xf numFmtId="165" fontId="4" fillId="0" borderId="0" xfId="4" applyNumberFormat="1" applyFont="1" applyAlignment="1">
      <alignment horizontal="right" vertical="top"/>
    </xf>
    <xf numFmtId="167" fontId="3" fillId="0" borderId="0" xfId="0" applyNumberFormat="1" applyFont="1" applyAlignment="1">
      <alignment horizontal="center" vertical="top"/>
    </xf>
    <xf numFmtId="0" fontId="2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164" fontId="3" fillId="0" borderId="0" xfId="4" applyFont="1" applyFill="1" applyBorder="1" applyAlignment="1" applyProtection="1">
      <alignment horizontal="center" vertical="top" wrapText="1"/>
      <protection locked="0"/>
    </xf>
    <xf numFmtId="0" fontId="24" fillId="0" borderId="0" xfId="9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 vertical="top" wrapText="1"/>
    </xf>
    <xf numFmtId="164" fontId="24" fillId="0" borderId="0" xfId="4" applyFont="1" applyFill="1" applyBorder="1" applyAlignment="1" applyProtection="1">
      <alignment horizontal="center" vertical="top" wrapText="1"/>
      <protection locked="0"/>
    </xf>
    <xf numFmtId="165" fontId="24" fillId="0" borderId="0" xfId="4" applyNumberFormat="1" applyFont="1" applyFill="1" applyBorder="1" applyAlignment="1">
      <alignment vertical="top" wrapText="1"/>
    </xf>
    <xf numFmtId="49" fontId="24" fillId="0" borderId="0" xfId="0" applyNumberFormat="1" applyFont="1" applyFill="1" applyBorder="1" applyAlignment="1">
      <alignment horizontal="left" vertical="top" wrapText="1"/>
    </xf>
    <xf numFmtId="0" fontId="24" fillId="0" borderId="0" xfId="10" applyFont="1" applyFill="1" applyBorder="1" applyAlignment="1">
      <alignment horizontal="left" vertical="top" wrapText="1"/>
    </xf>
    <xf numFmtId="49" fontId="24" fillId="0" borderId="0" xfId="0" applyNumberFormat="1" applyFont="1" applyFill="1" applyBorder="1" applyAlignment="1">
      <alignment horizontal="center" vertical="top" wrapText="1"/>
    </xf>
    <xf numFmtId="165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top" wrapText="1"/>
    </xf>
    <xf numFmtId="4" fontId="24" fillId="0" borderId="0" xfId="0" applyNumberFormat="1" applyFont="1" applyFill="1" applyBorder="1" applyAlignment="1">
      <alignment horizontal="right" vertical="top" wrapText="1"/>
    </xf>
    <xf numFmtId="49" fontId="24" fillId="0" borderId="23" xfId="0" applyNumberFormat="1" applyFont="1" applyFill="1" applyBorder="1" applyAlignment="1">
      <alignment horizontal="left" vertical="top" wrapText="1"/>
    </xf>
    <xf numFmtId="165" fontId="3" fillId="0" borderId="0" xfId="0" applyNumberFormat="1" applyFont="1" applyAlignment="1">
      <alignment horizontal="center" vertical="top" wrapText="1"/>
    </xf>
    <xf numFmtId="164" fontId="24" fillId="0" borderId="0" xfId="4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22" fillId="0" borderId="24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 wrapText="1" shrinkToFit="1"/>
    </xf>
    <xf numFmtId="14" fontId="3" fillId="0" borderId="0" xfId="4" applyNumberFormat="1" applyFont="1" applyFill="1" applyBorder="1" applyAlignment="1">
      <alignment horizontal="center" vertical="center" wrapText="1"/>
    </xf>
    <xf numFmtId="164" fontId="3" fillId="0" borderId="0" xfId="4" applyFont="1" applyFill="1" applyBorder="1" applyAlignment="1">
      <alignment horizontal="center" vertical="top" wrapText="1" shrinkToFit="1"/>
    </xf>
    <xf numFmtId="165" fontId="3" fillId="0" borderId="0" xfId="4" applyNumberFormat="1" applyFont="1" applyFill="1" applyBorder="1" applyAlignment="1">
      <alignment vertical="top" wrapText="1"/>
    </xf>
    <xf numFmtId="0" fontId="6" fillId="0" borderId="0" xfId="0" applyFont="1" applyAlignment="1">
      <alignment wrapText="1"/>
    </xf>
    <xf numFmtId="0" fontId="1" fillId="0" borderId="0" xfId="0" applyFont="1" applyFill="1" applyBorder="1" applyAlignment="1">
      <alignment horizontal="left" vertical="top" wrapText="1"/>
    </xf>
    <xf numFmtId="14" fontId="3" fillId="0" borderId="0" xfId="4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vertical="top" wrapText="1"/>
    </xf>
    <xf numFmtId="0" fontId="3" fillId="0" borderId="0" xfId="0" applyFont="1" applyBorder="1" applyAlignment="1">
      <alignment vertical="top"/>
    </xf>
    <xf numFmtId="14" fontId="3" fillId="0" borderId="0" xfId="4" applyNumberFormat="1" applyFont="1" applyBorder="1" applyAlignment="1">
      <alignment horizontal="center" vertical="top"/>
    </xf>
    <xf numFmtId="164" fontId="3" fillId="0" borderId="0" xfId="4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top" wrapText="1"/>
    </xf>
    <xf numFmtId="164" fontId="3" fillId="0" borderId="0" xfId="4" applyFont="1" applyFill="1" applyBorder="1" applyAlignment="1">
      <alignment horizontal="center" vertical="top" shrinkToFit="1"/>
    </xf>
    <xf numFmtId="164" fontId="3" fillId="0" borderId="0" xfId="8" applyFont="1" applyBorder="1" applyAlignment="1">
      <alignment vertical="top" wrapText="1"/>
    </xf>
    <xf numFmtId="164" fontId="3" fillId="0" borderId="0" xfId="4" applyFont="1" applyBorder="1" applyAlignment="1">
      <alignment horizontal="center" vertical="top"/>
    </xf>
    <xf numFmtId="167" fontId="3" fillId="0" borderId="0" xfId="4" applyNumberFormat="1" applyFont="1" applyBorder="1" applyAlignment="1">
      <alignment horizontal="center" vertical="top"/>
    </xf>
    <xf numFmtId="165" fontId="3" fillId="0" borderId="0" xfId="4" applyNumberFormat="1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49" fontId="11" fillId="0" borderId="0" xfId="2" applyNumberFormat="1" applyFont="1" applyAlignment="1">
      <alignment horizontal="left" vertical="top" wrapText="1"/>
    </xf>
    <xf numFmtId="2" fontId="3" fillId="0" borderId="8" xfId="0" applyNumberFormat="1" applyFont="1" applyBorder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164" fontId="8" fillId="2" borderId="2" xfId="2" applyFont="1" applyFill="1" applyBorder="1" applyAlignment="1">
      <alignment horizontal="left" vertical="center"/>
    </xf>
    <xf numFmtId="0" fontId="14" fillId="0" borderId="0" xfId="2" applyNumberFormat="1" applyFont="1" applyAlignment="1">
      <alignment horizontal="left" vertical="top" wrapText="1" shrinkToFit="1"/>
    </xf>
    <xf numFmtId="0" fontId="14" fillId="0" borderId="0" xfId="2" applyNumberFormat="1" applyFont="1" applyAlignment="1">
      <alignment horizontal="left" vertical="top" shrinkToFit="1"/>
    </xf>
    <xf numFmtId="0" fontId="11" fillId="0" borderId="0" xfId="2" applyNumberFormat="1" applyFont="1" applyAlignment="1">
      <alignment horizontal="left" vertical="top" wrapText="1" shrinkToFit="1"/>
    </xf>
    <xf numFmtId="49" fontId="11" fillId="0" borderId="0" xfId="2" applyNumberFormat="1" applyFont="1" applyAlignment="1">
      <alignment horizontal="left" vertical="top"/>
    </xf>
    <xf numFmtId="49" fontId="13" fillId="0" borderId="0" xfId="2" applyNumberFormat="1" applyFont="1" applyAlignment="1">
      <alignment horizontal="left" vertical="center"/>
    </xf>
    <xf numFmtId="2" fontId="14" fillId="6" borderId="14" xfId="0" applyNumberFormat="1" applyFont="1" applyFill="1" applyBorder="1" applyAlignment="1">
      <alignment horizontal="left" vertical="top" wrapText="1" shrinkToFit="1"/>
    </xf>
    <xf numFmtId="2" fontId="14" fillId="6" borderId="0" xfId="0" applyNumberFormat="1" applyFont="1" applyFill="1" applyAlignment="1">
      <alignment horizontal="left" vertical="top" wrapText="1" shrinkToFit="1"/>
    </xf>
    <xf numFmtId="2" fontId="14" fillId="6" borderId="15" xfId="0" applyNumberFormat="1" applyFont="1" applyFill="1" applyBorder="1" applyAlignment="1">
      <alignment horizontal="left" vertical="top" wrapText="1" shrinkToFit="1"/>
    </xf>
    <xf numFmtId="2" fontId="14" fillId="6" borderId="0" xfId="0" applyNumberFormat="1" applyFont="1" applyFill="1" applyBorder="1" applyAlignment="1">
      <alignment horizontal="left" vertical="top" wrapText="1" shrinkToFit="1"/>
    </xf>
  </cellXfs>
  <cellStyles count="11">
    <cellStyle name="Hypertextový odkaz" xfId="3" builtinId="8"/>
    <cellStyle name="Normální" xfId="0" builtinId="0"/>
    <cellStyle name="Normální 10 12" xfId="10"/>
    <cellStyle name="Normální 19" xfId="7"/>
    <cellStyle name="Normální 2" xfId="2"/>
    <cellStyle name="Normální 9 4" xfId="9"/>
    <cellStyle name="normální_02020645_Hartmann_Rico_Chvalkovice" xfId="4"/>
    <cellStyle name="normální_02020645_Hartmann_Rico_Chvalkovice_10030420_KotelnaPerunova5_KVKgas" xfId="8"/>
    <cellStyle name="normální_14223_Bazen_Pribram_TS_DSS" xfId="5"/>
    <cellStyle name="normální_s_Vahala _pristavba_II" xfId="6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ARCHATT%20PAM&#193;TKY\REALIZACE%20(2)\Pardubice_z&#225;mek_18-2-21\05_Pracovn&#237;-dokumenty\PCE_N&#193;KLADY%20STAVBA%20-%20SUB%20-%20VSR%20-%20VON%20-%20FAK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ARCHATT%20PAM&#193;TKY\REALIZACE%20(2)\Pardubice_z&#225;mek_18-2-21\05_Pracovn&#237;-dokumenty\20180919_ROZPO&#268;ET_odem&#269;en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chodbm\Obchod_E\nab&#237;dky%202002\Elektro%20Brno\MOU%20Brno\PET\K%20SO%20001%20Adaptace%20prostor%20pro%20um&#237;s.%20vy&#353;.%20P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KAMA\_VYVOJ_DATA\SablonaStavba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BUILDpowerS\Templates\Rozpocty\Sablon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40\usb(A1)\ES_2013_006_PD%20KGJ%20TEPVOS%20-%20&#268;EZ%20Energo\2-DSP\PS%2001%20-%20technologie%20KGJ\Pomocn&#25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40\usb(A1)\ES_2013_006_PD%20KGJ%20TEPVOS%20-%20&#268;EZ%20Energo\2-DSP\PS%2001%20-%20technologie%20KGJ\DSP-PS01-S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kty_abecedne\Users\reditel\Documents\Tecont\Nabidky\2017\1701004_DirectMedia_Skyscraper______________30.1\skyscraper\SO01.MaR_V&#253;kaz%20v&#253;m&#28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BA"/>
      <sheetName val="VzorPolozky"/>
      <sheetName val="NÁKLADY"/>
      <sheetName val="KL REALIZACE"/>
      <sheetName val="SUBSYSTEM"/>
      <sheetName val="SMLUVNÍ ROZPOČET"/>
      <sheetName val="ZL2"/>
      <sheetName val="ZL3"/>
      <sheetName val="R-REALIZACE"/>
      <sheetName val="SUŤ"/>
      <sheetName val="VR.REA"/>
      <sheetName val="VRN.REA"/>
      <sheetName val="FAKTURY"/>
      <sheetName val="NÁKLADY 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i list"/>
      <sheetName val="Titulní strana"/>
      <sheetName val="Všeobecné podmínky"/>
      <sheetName val="Způsob stanovení jedn. ceny"/>
      <sheetName val="Pokyny pro vyplnění"/>
      <sheetName val="Krycí list"/>
      <sheetName val="Rekapitulace"/>
      <sheetName val="Zakaz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S</v>
          </cell>
        </row>
        <row r="6">
          <cell r="A6" t="str">
            <v>-165787</v>
          </cell>
        </row>
      </sheetData>
      <sheetData sheetId="1">
        <row r="14">
          <cell r="E14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NAB.KL"/>
      <sheetName val="NAB.NÁKLADY"/>
      <sheetName val="REALIZACE.S "/>
      <sheetName val="VzorPolozky"/>
      <sheetName val="ROZPOČTY"/>
      <sheetName val="KL.PDD"/>
      <sheetName val="PDD.X"/>
      <sheetName val="CF"/>
      <sheetName val="STAVBA"/>
      <sheetName val="ODPADY"/>
      <sheetName val="VON"/>
      <sheetName val="VR"/>
      <sheetName val="X.náklady"/>
      <sheetName val="KL.SOD-OBJ"/>
      <sheetName val="ZL.KL"/>
      <sheetName val="ZL.Rek"/>
      <sheetName val="ZLX.Po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19">
          <cell r="G19">
            <v>0</v>
          </cell>
        </row>
        <row r="20">
          <cell r="G20">
            <v>0</v>
          </cell>
        </row>
        <row r="24">
          <cell r="G24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ný- nemazat"/>
      <sheetName val="List1"/>
      <sheetName val="List2"/>
      <sheetName val="List3"/>
    </sheetNames>
    <sheetDataSet>
      <sheetData sheetId="0">
        <row r="4">
          <cell r="B4">
            <v>1</v>
          </cell>
        </row>
        <row r="5">
          <cell r="B5">
            <v>1.2</v>
          </cell>
        </row>
        <row r="6">
          <cell r="B6">
            <v>1.6</v>
          </cell>
        </row>
        <row r="7">
          <cell r="B7">
            <v>2</v>
          </cell>
        </row>
        <row r="8">
          <cell r="B8">
            <v>2.5</v>
          </cell>
        </row>
        <row r="9">
          <cell r="B9">
            <v>3</v>
          </cell>
        </row>
        <row r="10">
          <cell r="B10">
            <v>4</v>
          </cell>
        </row>
        <row r="11">
          <cell r="B11">
            <v>5</v>
          </cell>
        </row>
        <row r="12">
          <cell r="B12">
            <v>6</v>
          </cell>
        </row>
        <row r="13">
          <cell r="B13">
            <v>8</v>
          </cell>
        </row>
        <row r="14">
          <cell r="B14">
            <v>10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15</v>
          </cell>
        </row>
        <row r="18">
          <cell r="B18">
            <v>20</v>
          </cell>
        </row>
        <row r="19">
          <cell r="B19">
            <v>25</v>
          </cell>
        </row>
        <row r="20">
          <cell r="B20">
            <v>32</v>
          </cell>
        </row>
        <row r="21">
          <cell r="B21">
            <v>40</v>
          </cell>
        </row>
        <row r="22">
          <cell r="B22">
            <v>50</v>
          </cell>
        </row>
        <row r="23">
          <cell r="B23">
            <v>65</v>
          </cell>
        </row>
        <row r="24">
          <cell r="B24">
            <v>80</v>
          </cell>
        </row>
        <row r="25">
          <cell r="B25">
            <v>100</v>
          </cell>
        </row>
        <row r="26">
          <cell r="B26">
            <v>125</v>
          </cell>
        </row>
        <row r="27">
          <cell r="B27">
            <v>150</v>
          </cell>
        </row>
        <row r="28">
          <cell r="B28">
            <v>175</v>
          </cell>
        </row>
        <row r="29">
          <cell r="B29">
            <v>200</v>
          </cell>
        </row>
        <row r="30">
          <cell r="B30">
            <v>225</v>
          </cell>
        </row>
        <row r="31">
          <cell r="B31">
            <v>250</v>
          </cell>
        </row>
        <row r="32">
          <cell r="B32">
            <v>300</v>
          </cell>
        </row>
        <row r="33">
          <cell r="B33">
            <v>350</v>
          </cell>
        </row>
        <row r="34">
          <cell r="B34">
            <v>400</v>
          </cell>
        </row>
        <row r="35">
          <cell r="B35">
            <v>450</v>
          </cell>
        </row>
        <row r="36">
          <cell r="B36">
            <v>500</v>
          </cell>
        </row>
        <row r="37">
          <cell r="B37">
            <v>600</v>
          </cell>
        </row>
        <row r="38">
          <cell r="B38">
            <v>700</v>
          </cell>
        </row>
        <row r="39">
          <cell r="B39">
            <v>800</v>
          </cell>
        </row>
        <row r="40">
          <cell r="B40">
            <v>900</v>
          </cell>
        </row>
        <row r="41">
          <cell r="B41">
            <v>1000</v>
          </cell>
        </row>
        <row r="42">
          <cell r="B42">
            <v>1200</v>
          </cell>
        </row>
        <row r="43">
          <cell r="B43">
            <v>1400</v>
          </cell>
        </row>
        <row r="44">
          <cell r="B44">
            <v>1600</v>
          </cell>
        </row>
        <row r="45">
          <cell r="B45">
            <v>1800</v>
          </cell>
        </row>
        <row r="46">
          <cell r="B46">
            <v>2000</v>
          </cell>
        </row>
        <row r="47">
          <cell r="B47">
            <v>2200</v>
          </cell>
        </row>
        <row r="48">
          <cell r="B48">
            <v>2400</v>
          </cell>
        </row>
        <row r="49">
          <cell r="B49">
            <v>2600</v>
          </cell>
        </row>
        <row r="50">
          <cell r="B50">
            <v>2800</v>
          </cell>
        </row>
        <row r="51">
          <cell r="B51">
            <v>3000</v>
          </cell>
        </row>
        <row r="52">
          <cell r="B52">
            <v>3200</v>
          </cell>
        </row>
        <row r="53">
          <cell r="B53">
            <v>3400</v>
          </cell>
        </row>
        <row r="54">
          <cell r="B54">
            <v>3600</v>
          </cell>
        </row>
        <row r="55">
          <cell r="B55">
            <v>3800</v>
          </cell>
        </row>
        <row r="56">
          <cell r="B56">
            <v>4000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ní list"/>
      <sheetName val="Souhrn"/>
      <sheetName val="Potrubní trasy"/>
      <sheetName val="Stroje"/>
      <sheetName val="Armatury"/>
      <sheetName val="Potrubí"/>
      <sheetName val="Izolace a nátěry"/>
      <sheetName val="Demontáže a montáže"/>
    </sheetNames>
    <sheetDataSet>
      <sheetData sheetId="0"/>
      <sheetData sheetId="1"/>
      <sheetData sheetId="2"/>
      <sheetData sheetId="3"/>
      <sheetData sheetId="4"/>
      <sheetData sheetId="5">
        <row r="388">
          <cell r="A388" t="str">
            <v xml:space="preserve"> -</v>
          </cell>
        </row>
        <row r="389">
          <cell r="A389" t="str">
            <v>DNO KLENUTÉ</v>
          </cell>
        </row>
        <row r="390">
          <cell r="A390" t="str">
            <v>DNO PLOCHÉ</v>
          </cell>
        </row>
        <row r="391">
          <cell r="A391" t="str">
            <v>KOLENO 30° segmentové, vč. přírub  (VZT, kouřovody)</v>
          </cell>
        </row>
        <row r="392">
          <cell r="A392" t="str">
            <v>KOLENO 30°, 1500x1500, vč. přírub</v>
          </cell>
        </row>
        <row r="393">
          <cell r="A393" t="str">
            <v>KOLENO 45° segmentové, vč. přírub  (VZT, kouřovody)</v>
          </cell>
        </row>
        <row r="394">
          <cell r="A394" t="str">
            <v>KOLENO 45°, R=D (VZT, kouřovody)</v>
          </cell>
        </row>
        <row r="395">
          <cell r="A395" t="str">
            <v>KOLENO 90° segmentové, vč. přírub  (VZT, kouřovody)</v>
          </cell>
        </row>
        <row r="396">
          <cell r="A396" t="str">
            <v>KOLENO 90°, 1500x1500, vč.přírub</v>
          </cell>
        </row>
        <row r="397">
          <cell r="A397" t="str">
            <v>KOLENO 90°, 1500x2400, vč.přírub</v>
          </cell>
        </row>
        <row r="398">
          <cell r="A398" t="str">
            <v>KOLENO 90°, R=D (VZT, kouřovody)</v>
          </cell>
        </row>
        <row r="399">
          <cell r="A399" t="str">
            <v>KOLENO 90°, R=D s kontrolním otvorem ((VZT, kouřovody))</v>
          </cell>
        </row>
        <row r="400">
          <cell r="A400" t="str">
            <v>KONCOVKA - s vnějším závitem, s trnem pro hadici</v>
          </cell>
        </row>
        <row r="401">
          <cell r="A401" t="str">
            <v>KOUŘOVOD kruhového průřezu - přírubový, přetlakový</v>
          </cell>
        </row>
        <row r="402">
          <cell r="A402" t="str">
            <v>KOUŘOVOD kruhového průřezu - svařovaný, přetlakový</v>
          </cell>
        </row>
        <row r="403">
          <cell r="A403" t="str">
            <v>ODBOČKA</v>
          </cell>
        </row>
        <row r="404">
          <cell r="A404" t="str">
            <v>ODVZDUŠNĚNÍ - nádobka, potrubí k podlaze, kohout, izolace</v>
          </cell>
        </row>
        <row r="405">
          <cell r="A405" t="str">
            <v>REDUKCE CENTRICKÁ</v>
          </cell>
        </row>
        <row r="406">
          <cell r="A406" t="str">
            <v>REDUKCE excentrická (VZT, kouřovody)</v>
          </cell>
        </row>
        <row r="407">
          <cell r="A407" t="str">
            <v>REDUKCE excentrická 1500x1500 na 1500x2400</v>
          </cell>
        </row>
        <row r="408">
          <cell r="A408" t="str">
            <v>T-KUS S NESTEJNÝMI HRDLY</v>
          </cell>
        </row>
        <row r="409">
          <cell r="A409" t="str">
            <v>T-KUS SE STEJNÝMI HRDLY</v>
          </cell>
        </row>
        <row r="410">
          <cell r="A410" t="str">
            <v>TRUBKA 114,1x3,6</v>
          </cell>
        </row>
        <row r="411">
          <cell r="A411" t="str">
            <v>TRUBKA 139,7x4,0 (DN125)</v>
          </cell>
        </row>
        <row r="412">
          <cell r="A412" t="str">
            <v>TRUBKA 168,3x4,5</v>
          </cell>
        </row>
        <row r="413">
          <cell r="A413" t="str">
            <v>TRUBKA 17,2x1,8</v>
          </cell>
        </row>
        <row r="414">
          <cell r="A414" t="str">
            <v>TRUBKA 21,3x2,0</v>
          </cell>
        </row>
        <row r="415">
          <cell r="A415" t="str">
            <v>TRUBKA 219,1x6,3</v>
          </cell>
        </row>
        <row r="416">
          <cell r="A416" t="str">
            <v>TRUBKA 26,9x2,3</v>
          </cell>
        </row>
        <row r="417">
          <cell r="A417" t="str">
            <v>TRUBKA 273,0x5,0</v>
          </cell>
        </row>
        <row r="418">
          <cell r="A418" t="str">
            <v>TRUBKA 323,9x7,1</v>
          </cell>
        </row>
        <row r="419">
          <cell r="A419" t="str">
            <v>TRUBKA 33,7x2,6</v>
          </cell>
        </row>
        <row r="420">
          <cell r="A420" t="str">
            <v>TRUBKA 42,4x2,6</v>
          </cell>
        </row>
        <row r="421">
          <cell r="A421" t="str">
            <v>TRUBKA 48,3x2,6</v>
          </cell>
        </row>
        <row r="422">
          <cell r="A422" t="str">
            <v>TRUBKA 60,3x2,9</v>
          </cell>
        </row>
        <row r="423">
          <cell r="A423" t="str">
            <v>TRUBKA 76,1x2,9 (DN65)</v>
          </cell>
        </row>
        <row r="424">
          <cell r="A424" t="str">
            <v>TRUBKA 88,9x3,2</v>
          </cell>
        </row>
        <row r="425">
          <cell r="A425" t="str">
            <v>TRUBKOVÝ OBLOUK 45°, R=1,5D</v>
          </cell>
        </row>
        <row r="426">
          <cell r="A426" t="str">
            <v>TRUBKOVÝ OBLOUK 90°, R=1,5D</v>
          </cell>
        </row>
        <row r="427">
          <cell r="A427" t="str">
            <v>VYPOUŠTĚNÍ - potrubí k podlaze, kohout</v>
          </cell>
        </row>
        <row r="428">
          <cell r="A428" t="str">
            <v>VZT POTRUBÍ - pevná a volná příruba</v>
          </cell>
        </row>
        <row r="429">
          <cell r="A429" t="str">
            <v>VZT POTRUBÍ - tl. 3 mm, L=PN, pevná a volná příruba</v>
          </cell>
        </row>
        <row r="430">
          <cell r="A430" t="str">
            <v>VZT POTRUBÍ 1500x1500, tl. 3 mm - L=xm- pevná a volná příruba</v>
          </cell>
        </row>
        <row r="431">
          <cell r="A431" t="str">
            <v>VZT POTRUBÍ 1500x2400, tl. 3 mm - L=xm- pevná a volná příruba</v>
          </cell>
        </row>
        <row r="432">
          <cell r="A432" t="str">
            <v>VZT T-KUS, 1500x1500x1500, vč. přírub</v>
          </cell>
        </row>
        <row r="433">
          <cell r="A433" t="str">
            <v xml:space="preserve">VZT VSTUPNÍ DÍL </v>
          </cell>
        </row>
        <row r="447">
          <cell r="A447" t="str">
            <v xml:space="preserve"> -</v>
          </cell>
        </row>
        <row r="448">
          <cell r="A448" t="str">
            <v>PŘÍRUBA PŘIVAŘOVACÍ S KRKEM</v>
          </cell>
        </row>
        <row r="449">
          <cell r="A449" t="str">
            <v>PŘÍRUBOVÝ SPOJ (šrouby, těsnění, podložky, matice)</v>
          </cell>
        </row>
        <row r="450">
          <cell r="A450" t="str">
            <v>ZÁVITOVÉ SPOJENÍ (vč. šroubení)</v>
          </cell>
        </row>
        <row r="451">
          <cell r="A451" t="str">
            <v>PŘÍRUBA PŘIVAŘOVACÍ - pro kouřovody a VZT</v>
          </cell>
        </row>
        <row r="458">
          <cell r="A458" t="str">
            <v xml:space="preserve"> -</v>
          </cell>
        </row>
        <row r="459">
          <cell r="A459" t="str">
            <v>POTRUBNÍ ULOŽENÍ - kluzné, vč. konzol</v>
          </cell>
        </row>
        <row r="460">
          <cell r="A460" t="str">
            <v>POTRUBNÍ ULOŽENÍ - montážní systém</v>
          </cell>
        </row>
        <row r="461">
          <cell r="A461" t="str">
            <v>POTRUBNÍ ULOŽENÍ - pevný bod, vč. konzol</v>
          </cell>
        </row>
        <row r="462">
          <cell r="A462" t="str">
            <v>POTRUBNÍ ULOŽENÍ - s vedením, vč. konzol</v>
          </cell>
        </row>
        <row r="463">
          <cell r="A463" t="str">
            <v>PRUCHODKA STĚNOU</v>
          </cell>
        </row>
        <row r="464">
          <cell r="A464" t="str">
            <v>PRUCHODKA STĚNOU 1500x2400</v>
          </cell>
        </row>
        <row r="465">
          <cell r="A465" t="str">
            <v>PRUCHODKA STĚNOU 1500x1500</v>
          </cell>
        </row>
        <row r="471">
          <cell r="A471" t="str">
            <v xml:space="preserve"> -</v>
          </cell>
        </row>
        <row r="472">
          <cell r="A472" t="str">
            <v>NÁVAREK ŠIKMÝ S VNITŘNÍM ZÁVITEM - M20x1,5</v>
          </cell>
        </row>
        <row r="473">
          <cell r="A473" t="str">
            <v>NÁVAREK PŘÍMÝ S VNITŘNÍM ZÁVITEM - M20x1,5</v>
          </cell>
        </row>
        <row r="474">
          <cell r="A474" t="str">
            <v>MĚŘENÍ TEPLOTY (0-200°C, vč. návarku a jímky, L&gt;1/2DN+80)</v>
          </cell>
        </row>
        <row r="475">
          <cell r="A475" t="str">
            <v>MĚŘENÍ TEPLOTY (0-120°C, vč. návarku a jímky)</v>
          </cell>
        </row>
        <row r="476">
          <cell r="A476" t="str">
            <v xml:space="preserve">MĚŘENÍ TLAKU (0-25bar, vč. potrubí, ventil, spojovací materiál) </v>
          </cell>
        </row>
        <row r="477">
          <cell r="A477" t="str">
            <v xml:space="preserve">MĚŘENÍ TLAKU (0-10bar, vč. potrubí, ventil, spojovací materiál) </v>
          </cell>
        </row>
        <row r="478">
          <cell r="A478" t="str">
            <v>NÁVAREK PRO MĚŘENÍ TLAKU</v>
          </cell>
        </row>
        <row r="479">
          <cell r="A479" t="str">
            <v>NÁVAREK PRO LAMBDA SONDU</v>
          </cell>
        </row>
        <row r="480">
          <cell r="A480" t="str">
            <v>MĚŘENÍ TEPLOTY (0-350°C, vč. návarku a jímky)</v>
          </cell>
        </row>
        <row r="502">
          <cell r="A502" t="str">
            <v xml:space="preserve"> -</v>
          </cell>
        </row>
      </sheetData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 MaR"/>
      <sheetName val="Rekapitulace MaR"/>
      <sheetName val="Polozky MaR"/>
    </sheetNames>
    <sheetDataSet>
      <sheetData sheetId="0">
        <row r="2">
          <cell r="A2" t="str">
            <v>Rozpočet</v>
          </cell>
          <cell r="C2" t="str">
            <v>01, vlastní cenová soustava</v>
          </cell>
          <cell r="E2" t="str">
            <v>MaR</v>
          </cell>
        </row>
        <row r="5">
          <cell r="C5" t="str">
            <v>BRNO, ulice ŠPITÁLKA 8, parc. č. 92, k.ú. Trnitá</v>
          </cell>
        </row>
        <row r="7">
          <cell r="C7" t="str">
            <v>POLYFUNKČNÍ BUDOVA "LIDERA"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G840"/>
  <sheetViews>
    <sheetView tabSelected="1" zoomScale="85" zoomScaleNormal="85" workbookViewId="0">
      <selection activeCell="G31" sqref="G31"/>
    </sheetView>
  </sheetViews>
  <sheetFormatPr defaultColWidth="8.88671875" defaultRowHeight="13.8" x14ac:dyDescent="0.25"/>
  <cols>
    <col min="1" max="1" width="17.88671875" style="8" customWidth="1"/>
    <col min="2" max="2" width="27.33203125" style="8" customWidth="1"/>
    <col min="3" max="3" width="8" style="8" customWidth="1"/>
    <col min="4" max="6" width="7" style="8" customWidth="1"/>
    <col min="7" max="7" width="13.33203125" style="8" customWidth="1"/>
    <col min="8" max="16384" width="8.88671875" style="8"/>
  </cols>
  <sheetData>
    <row r="1" spans="1:7" s="1" customFormat="1" ht="12" x14ac:dyDescent="0.3">
      <c r="B1" s="2"/>
      <c r="D1" s="2"/>
      <c r="E1" s="2"/>
      <c r="F1" s="2"/>
    </row>
    <row r="2" spans="1:7" s="1" customFormat="1" ht="12" x14ac:dyDescent="0.3">
      <c r="D2" s="2"/>
      <c r="E2" s="2"/>
      <c r="F2" s="2"/>
    </row>
    <row r="3" spans="1:7" s="1" customFormat="1" ht="11.4" x14ac:dyDescent="0.3">
      <c r="B3" s="3"/>
      <c r="C3" s="3"/>
    </row>
    <row r="4" spans="1:7" s="1" customFormat="1" ht="14.4" x14ac:dyDescent="0.3">
      <c r="B4" s="4"/>
    </row>
    <row r="5" spans="1:7" s="2" customFormat="1" ht="12.6" thickBot="1" x14ac:dyDescent="0.35"/>
    <row r="6" spans="1:7" ht="21.6" thickBot="1" x14ac:dyDescent="0.3">
      <c r="A6" s="5"/>
      <c r="B6" s="6" t="s">
        <v>0</v>
      </c>
      <c r="C6" s="6"/>
      <c r="D6" s="206"/>
      <c r="E6" s="206"/>
      <c r="F6" s="206"/>
      <c r="G6" s="7"/>
    </row>
    <row r="7" spans="1:7" s="11" customFormat="1" ht="13.2" x14ac:dyDescent="0.25">
      <c r="A7" s="9"/>
      <c r="B7" s="9"/>
      <c r="C7" s="10"/>
      <c r="D7" s="9"/>
      <c r="E7" s="9"/>
      <c r="F7" s="9"/>
      <c r="G7" s="9"/>
    </row>
    <row r="8" spans="1:7" s="13" customFormat="1" ht="15.6" x14ac:dyDescent="0.25">
      <c r="A8" s="12" t="s">
        <v>1</v>
      </c>
      <c r="B8" s="207" t="s">
        <v>2</v>
      </c>
      <c r="C8" s="208"/>
      <c r="D8" s="208"/>
      <c r="E8" s="208"/>
      <c r="F8" s="208"/>
      <c r="G8" s="208"/>
    </row>
    <row r="9" spans="1:7" s="13" customFormat="1" ht="15" x14ac:dyDescent="0.25">
      <c r="A9" s="12" t="s">
        <v>3</v>
      </c>
      <c r="B9" s="209" t="s">
        <v>4</v>
      </c>
      <c r="C9" s="209"/>
      <c r="D9" s="209"/>
      <c r="E9" s="209"/>
      <c r="F9" s="209"/>
      <c r="G9" s="209"/>
    </row>
    <row r="10" spans="1:7" s="16" customFormat="1" ht="13.2" x14ac:dyDescent="0.25">
      <c r="A10" s="14" t="s">
        <v>5</v>
      </c>
      <c r="B10" s="203" t="s">
        <v>6</v>
      </c>
      <c r="C10" s="210"/>
      <c r="D10" s="210"/>
      <c r="E10" s="210"/>
      <c r="F10" s="15"/>
      <c r="G10" s="15"/>
    </row>
    <row r="11" spans="1:7" s="11" customFormat="1" ht="13.2" x14ac:dyDescent="0.25">
      <c r="A11" s="12" t="s">
        <v>7</v>
      </c>
      <c r="B11" s="211" t="s">
        <v>8</v>
      </c>
      <c r="C11" s="211"/>
      <c r="D11" s="211"/>
      <c r="E11" s="211"/>
      <c r="F11" s="211"/>
      <c r="G11" s="211"/>
    </row>
    <row r="12" spans="1:7" s="11" customFormat="1" ht="13.2" x14ac:dyDescent="0.25">
      <c r="A12" s="12"/>
      <c r="B12" s="211" t="s">
        <v>9</v>
      </c>
      <c r="C12" s="211"/>
      <c r="D12" s="211"/>
      <c r="E12" s="211"/>
      <c r="F12" s="211"/>
      <c r="G12" s="211"/>
    </row>
    <row r="13" spans="1:7" s="11" customFormat="1" ht="13.2" x14ac:dyDescent="0.25">
      <c r="A13" s="12" t="s">
        <v>10</v>
      </c>
      <c r="B13" s="203" t="s">
        <v>11</v>
      </c>
      <c r="C13" s="203"/>
      <c r="D13" s="203"/>
      <c r="E13" s="203"/>
      <c r="F13" s="203"/>
      <c r="G13" s="203"/>
    </row>
    <row r="14" spans="1:7" s="19" customFormat="1" ht="11.4" x14ac:dyDescent="0.2">
      <c r="A14" s="17"/>
      <c r="B14" s="17"/>
      <c r="C14" s="18"/>
      <c r="D14" s="18"/>
      <c r="E14" s="18"/>
      <c r="F14" s="18"/>
      <c r="G14" s="18"/>
    </row>
    <row r="15" spans="1:7" ht="15.6" x14ac:dyDescent="0.25">
      <c r="A15" s="20" t="s">
        <v>12</v>
      </c>
      <c r="B15" s="21"/>
      <c r="C15" s="22"/>
      <c r="D15" s="21"/>
      <c r="E15" s="21"/>
      <c r="F15" s="21"/>
      <c r="G15" s="23"/>
    </row>
    <row r="16" spans="1:7" x14ac:dyDescent="0.25">
      <c r="A16" s="24"/>
      <c r="B16" s="25"/>
      <c r="C16" s="25"/>
      <c r="D16" s="25"/>
      <c r="E16" s="25"/>
      <c r="F16" s="25"/>
      <c r="G16" s="25"/>
    </row>
    <row r="17" spans="1:7" ht="14.4" customHeight="1" x14ac:dyDescent="0.25">
      <c r="A17" s="26" t="s">
        <v>13</v>
      </c>
      <c r="B17" s="27" t="str">
        <f>B11</f>
        <v>Měření a regulace (MaR)</v>
      </c>
      <c r="C17" s="28"/>
      <c r="D17" s="29"/>
      <c r="E17" s="29"/>
      <c r="F17" s="29"/>
      <c r="G17" s="29" t="s">
        <v>14</v>
      </c>
    </row>
    <row r="18" spans="1:7" s="34" customFormat="1" ht="12" x14ac:dyDescent="0.3">
      <c r="A18" s="204" t="s">
        <v>15</v>
      </c>
      <c r="B18" s="204"/>
      <c r="C18" s="30"/>
      <c r="D18" s="31" t="s">
        <v>16</v>
      </c>
      <c r="E18" s="31"/>
      <c r="F18" s="32"/>
      <c r="G18" s="33">
        <f>VV_MaR!F5</f>
        <v>0</v>
      </c>
    </row>
    <row r="19" spans="1:7" s="34" customFormat="1" ht="12" x14ac:dyDescent="0.3">
      <c r="A19" s="205" t="s">
        <v>17</v>
      </c>
      <c r="B19" s="205"/>
      <c r="C19" s="18"/>
      <c r="D19" s="31" t="s">
        <v>16</v>
      </c>
      <c r="E19" s="31"/>
      <c r="F19" s="32"/>
      <c r="G19" s="33">
        <f>VV_MaR!F147</f>
        <v>0</v>
      </c>
    </row>
    <row r="20" spans="1:7" x14ac:dyDescent="0.25">
      <c r="A20" s="35" t="s">
        <v>18</v>
      </c>
      <c r="B20" s="36"/>
      <c r="C20" s="36" t="s">
        <v>19</v>
      </c>
      <c r="D20" s="37" t="s">
        <v>20</v>
      </c>
      <c r="E20" s="38"/>
      <c r="F20" s="39"/>
      <c r="G20" s="40">
        <f>SUM(G18:G19)</f>
        <v>0</v>
      </c>
    </row>
    <row r="21" spans="1:7" s="41" customFormat="1" ht="13.2" hidden="1" x14ac:dyDescent="0.25">
      <c r="B21" s="42"/>
      <c r="C21" s="42"/>
      <c r="G21" s="43"/>
    </row>
    <row r="22" spans="1:7" s="50" customFormat="1" ht="12" hidden="1" x14ac:dyDescent="0.3">
      <c r="A22" s="44" t="s">
        <v>21</v>
      </c>
      <c r="B22" s="45" t="s">
        <v>22</v>
      </c>
      <c r="C22" s="46"/>
      <c r="D22" s="47" t="s">
        <v>23</v>
      </c>
      <c r="E22" s="48"/>
      <c r="F22" s="49"/>
      <c r="G22" s="49">
        <v>0</v>
      </c>
    </row>
    <row r="23" spans="1:7" s="41" customFormat="1" ht="13.2" x14ac:dyDescent="0.25">
      <c r="B23" s="42"/>
      <c r="C23" s="42"/>
      <c r="G23" s="43"/>
    </row>
    <row r="24" spans="1:7" ht="14.4" customHeight="1" x14ac:dyDescent="0.25">
      <c r="A24" s="26" t="s">
        <v>13</v>
      </c>
      <c r="B24" s="27" t="str">
        <f>VV_rekapitulace!B12</f>
        <v>Silnoproud (SIL)</v>
      </c>
      <c r="C24" s="28"/>
      <c r="D24" s="29"/>
      <c r="E24" s="29"/>
      <c r="F24" s="29"/>
      <c r="G24" s="29" t="s">
        <v>14</v>
      </c>
    </row>
    <row r="25" spans="1:7" s="34" customFormat="1" ht="12" x14ac:dyDescent="0.3">
      <c r="A25" s="204" t="s">
        <v>15</v>
      </c>
      <c r="B25" s="204"/>
      <c r="C25" s="30"/>
      <c r="D25" s="31" t="s">
        <v>16</v>
      </c>
      <c r="E25" s="31"/>
      <c r="F25" s="32"/>
      <c r="G25" s="33">
        <f>VV_SIL!F5</f>
        <v>0</v>
      </c>
    </row>
    <row r="26" spans="1:7" s="34" customFormat="1" ht="12" x14ac:dyDescent="0.3">
      <c r="A26" s="205" t="s">
        <v>17</v>
      </c>
      <c r="B26" s="205"/>
      <c r="C26" s="18"/>
      <c r="D26" s="31" t="s">
        <v>16</v>
      </c>
      <c r="E26" s="31"/>
      <c r="F26" s="32"/>
      <c r="G26" s="33">
        <f>VV_SIL!F170</f>
        <v>0</v>
      </c>
    </row>
    <row r="27" spans="1:7" x14ac:dyDescent="0.25">
      <c r="A27" s="35" t="s">
        <v>18</v>
      </c>
      <c r="B27" s="36"/>
      <c r="C27" s="36" t="s">
        <v>19</v>
      </c>
      <c r="D27" s="37" t="s">
        <v>20</v>
      </c>
      <c r="E27" s="38"/>
      <c r="F27" s="39"/>
      <c r="G27" s="40">
        <f>SUM(G25:G26)</f>
        <v>0</v>
      </c>
    </row>
    <row r="28" spans="1:7" s="41" customFormat="1" ht="13.2" hidden="1" x14ac:dyDescent="0.25">
      <c r="B28" s="42"/>
      <c r="C28" s="42"/>
      <c r="G28" s="43"/>
    </row>
    <row r="29" spans="1:7" s="50" customFormat="1" ht="12" hidden="1" x14ac:dyDescent="0.3">
      <c r="A29" s="44" t="s">
        <v>21</v>
      </c>
      <c r="B29" s="45" t="s">
        <v>22</v>
      </c>
      <c r="C29" s="46"/>
      <c r="D29" s="47" t="s">
        <v>23</v>
      </c>
      <c r="E29" s="48"/>
      <c r="F29" s="49"/>
      <c r="G29" s="49">
        <v>0</v>
      </c>
    </row>
    <row r="30" spans="1:7" s="41" customFormat="1" thickBot="1" x14ac:dyDescent="0.3">
      <c r="B30" s="42"/>
      <c r="C30" s="42"/>
      <c r="G30" s="43"/>
    </row>
    <row r="31" spans="1:7" s="56" customFormat="1" ht="14.4" thickBot="1" x14ac:dyDescent="0.35">
      <c r="A31" s="51" t="s">
        <v>24</v>
      </c>
      <c r="B31" s="52" t="s">
        <v>25</v>
      </c>
      <c r="C31" s="53"/>
      <c r="D31" s="54" t="s">
        <v>26</v>
      </c>
      <c r="E31" s="53"/>
      <c r="F31" s="53"/>
      <c r="G31" s="55">
        <f>G20+G27</f>
        <v>0</v>
      </c>
    </row>
    <row r="32" spans="1:7" s="60" customFormat="1" ht="11.4" x14ac:dyDescent="0.2">
      <c r="A32" s="57"/>
      <c r="B32" s="58"/>
      <c r="C32" s="58"/>
      <c r="D32" s="58"/>
      <c r="E32" s="58"/>
      <c r="F32" s="58"/>
      <c r="G32" s="59"/>
    </row>
    <row r="33" spans="1:7" s="19" customFormat="1" ht="11.4" x14ac:dyDescent="0.2"/>
    <row r="34" spans="1:7" s="19" customFormat="1" ht="11.4" x14ac:dyDescent="0.2"/>
    <row r="35" spans="1:7" s="19" customFormat="1" ht="11.4" x14ac:dyDescent="0.2"/>
    <row r="36" spans="1:7" s="19" customFormat="1" ht="11.4" x14ac:dyDescent="0.2"/>
    <row r="37" spans="1:7" s="19" customFormat="1" ht="12" x14ac:dyDescent="0.2">
      <c r="A37" s="61" t="s">
        <v>27</v>
      </c>
      <c r="B37" s="60"/>
      <c r="C37" s="62"/>
      <c r="D37" s="62"/>
      <c r="E37" s="62"/>
      <c r="F37" s="60"/>
      <c r="G37" s="60"/>
    </row>
    <row r="38" spans="1:7" s="19" customFormat="1" ht="11.4" x14ac:dyDescent="0.2">
      <c r="A38" s="60" t="s">
        <v>28</v>
      </c>
      <c r="B38" s="60"/>
      <c r="C38" s="62"/>
      <c r="D38" s="62"/>
      <c r="E38" s="62"/>
      <c r="F38" s="60"/>
      <c r="G38" s="60"/>
    </row>
    <row r="39" spans="1:7" s="19" customFormat="1" ht="11.4" x14ac:dyDescent="0.2">
      <c r="A39" s="19" t="s">
        <v>29</v>
      </c>
      <c r="C39" s="63"/>
    </row>
    <row r="40" spans="1:7" s="19" customFormat="1" ht="11.4" x14ac:dyDescent="0.2"/>
    <row r="41" spans="1:7" s="19" customFormat="1" ht="11.4" x14ac:dyDescent="0.2"/>
    <row r="42" spans="1:7" s="19" customFormat="1" ht="11.4" x14ac:dyDescent="0.2"/>
    <row r="43" spans="1:7" s="19" customFormat="1" ht="11.4" x14ac:dyDescent="0.2"/>
    <row r="44" spans="1:7" s="19" customFormat="1" ht="11.4" x14ac:dyDescent="0.2"/>
    <row r="45" spans="1:7" s="19" customFormat="1" ht="11.4" x14ac:dyDescent="0.2"/>
    <row r="46" spans="1:7" s="19" customFormat="1" ht="11.4" x14ac:dyDescent="0.2"/>
    <row r="47" spans="1:7" s="19" customFormat="1" ht="11.4" x14ac:dyDescent="0.2"/>
    <row r="48" spans="1:7" s="19" customFormat="1" ht="11.4" x14ac:dyDescent="0.2"/>
    <row r="49" s="19" customFormat="1" ht="11.4" x14ac:dyDescent="0.2"/>
    <row r="50" s="19" customFormat="1" ht="11.4" x14ac:dyDescent="0.2"/>
    <row r="51" s="19" customFormat="1" ht="11.4" x14ac:dyDescent="0.2"/>
    <row r="52" s="19" customFormat="1" ht="11.4" x14ac:dyDescent="0.2"/>
    <row r="53" s="19" customFormat="1" ht="11.4" x14ac:dyDescent="0.2"/>
    <row r="54" s="19" customFormat="1" ht="11.4" x14ac:dyDescent="0.2"/>
    <row r="55" s="19" customFormat="1" ht="11.4" x14ac:dyDescent="0.2"/>
    <row r="56" s="19" customFormat="1" ht="11.4" x14ac:dyDescent="0.2"/>
    <row r="57" s="19" customFormat="1" ht="11.4" x14ac:dyDescent="0.2"/>
    <row r="58" s="19" customFormat="1" ht="11.4" x14ac:dyDescent="0.2"/>
    <row r="59" s="19" customFormat="1" ht="11.4" x14ac:dyDescent="0.2"/>
    <row r="60" s="19" customFormat="1" ht="11.4" x14ac:dyDescent="0.2"/>
    <row r="61" s="19" customFormat="1" ht="11.4" x14ac:dyDescent="0.2"/>
    <row r="62" s="19" customFormat="1" ht="11.4" x14ac:dyDescent="0.2"/>
    <row r="63" s="19" customFormat="1" ht="11.4" x14ac:dyDescent="0.2"/>
    <row r="64" s="19" customFormat="1" ht="11.4" x14ac:dyDescent="0.2"/>
    <row r="65" s="19" customFormat="1" ht="11.4" x14ac:dyDescent="0.2"/>
    <row r="66" s="19" customFormat="1" ht="11.4" x14ac:dyDescent="0.2"/>
    <row r="67" s="19" customFormat="1" ht="11.4" x14ac:dyDescent="0.2"/>
    <row r="68" s="19" customFormat="1" ht="11.4" x14ac:dyDescent="0.2"/>
    <row r="69" s="19" customFormat="1" ht="11.4" x14ac:dyDescent="0.2"/>
    <row r="70" s="19" customFormat="1" ht="11.4" x14ac:dyDescent="0.2"/>
    <row r="71" s="19" customFormat="1" ht="11.4" x14ac:dyDescent="0.2"/>
    <row r="72" s="19" customFormat="1" ht="11.4" x14ac:dyDescent="0.2"/>
    <row r="73" s="19" customFormat="1" ht="11.4" x14ac:dyDescent="0.2"/>
    <row r="74" s="19" customFormat="1" ht="11.4" x14ac:dyDescent="0.2"/>
    <row r="75" s="19" customFormat="1" ht="11.4" x14ac:dyDescent="0.2"/>
    <row r="76" s="19" customFormat="1" ht="11.4" x14ac:dyDescent="0.2"/>
    <row r="77" s="19" customFormat="1" ht="11.4" x14ac:dyDescent="0.2"/>
    <row r="78" s="19" customFormat="1" ht="11.4" x14ac:dyDescent="0.2"/>
    <row r="79" s="19" customFormat="1" ht="11.4" x14ac:dyDescent="0.2"/>
    <row r="80" s="19" customFormat="1" ht="11.4" x14ac:dyDescent="0.2"/>
    <row r="81" s="19" customFormat="1" ht="11.4" x14ac:dyDescent="0.2"/>
    <row r="82" s="19" customFormat="1" ht="11.4" x14ac:dyDescent="0.2"/>
    <row r="83" s="19" customFormat="1" ht="11.4" x14ac:dyDescent="0.2"/>
    <row r="84" s="19" customFormat="1" ht="11.4" x14ac:dyDescent="0.2"/>
    <row r="85" s="19" customFormat="1" ht="11.4" x14ac:dyDescent="0.2"/>
    <row r="86" s="19" customFormat="1" ht="11.4" x14ac:dyDescent="0.2"/>
    <row r="87" s="19" customFormat="1" ht="11.4" x14ac:dyDescent="0.2"/>
    <row r="88" s="19" customFormat="1" ht="11.4" x14ac:dyDescent="0.2"/>
    <row r="89" s="19" customFormat="1" ht="11.4" x14ac:dyDescent="0.2"/>
    <row r="90" s="19" customFormat="1" ht="11.4" x14ac:dyDescent="0.2"/>
    <row r="91" s="19" customFormat="1" ht="11.4" x14ac:dyDescent="0.2"/>
    <row r="92" s="19" customFormat="1" ht="11.4" x14ac:dyDescent="0.2"/>
    <row r="93" s="19" customFormat="1" ht="11.4" x14ac:dyDescent="0.2"/>
    <row r="94" s="19" customFormat="1" ht="11.4" x14ac:dyDescent="0.2"/>
    <row r="95" s="19" customFormat="1" ht="11.4" x14ac:dyDescent="0.2"/>
    <row r="96" s="19" customFormat="1" ht="11.4" x14ac:dyDescent="0.2"/>
    <row r="97" s="19" customFormat="1" ht="11.4" x14ac:dyDescent="0.2"/>
    <row r="98" s="19" customFormat="1" ht="11.4" x14ac:dyDescent="0.2"/>
    <row r="99" s="19" customFormat="1" ht="11.4" x14ac:dyDescent="0.2"/>
    <row r="100" s="19" customFormat="1" ht="11.4" x14ac:dyDescent="0.2"/>
    <row r="101" s="19" customFormat="1" ht="11.4" x14ac:dyDescent="0.2"/>
    <row r="102" s="19" customFormat="1" ht="11.4" x14ac:dyDescent="0.2"/>
    <row r="103" s="19" customFormat="1" ht="11.4" x14ac:dyDescent="0.2"/>
    <row r="104" s="19" customFormat="1" ht="11.4" x14ac:dyDescent="0.2"/>
    <row r="105" s="19" customFormat="1" ht="11.4" x14ac:dyDescent="0.2"/>
    <row r="106" s="19" customFormat="1" ht="11.4" x14ac:dyDescent="0.2"/>
    <row r="107" s="19" customFormat="1" ht="11.4" x14ac:dyDescent="0.2"/>
    <row r="108" s="19" customFormat="1" ht="11.4" x14ac:dyDescent="0.2"/>
    <row r="109" s="19" customFormat="1" ht="11.4" x14ac:dyDescent="0.2"/>
    <row r="110" s="19" customFormat="1" ht="11.4" x14ac:dyDescent="0.2"/>
    <row r="111" s="19" customFormat="1" ht="11.4" x14ac:dyDescent="0.2"/>
    <row r="112" s="19" customFormat="1" ht="11.4" x14ac:dyDescent="0.2"/>
    <row r="113" s="19" customFormat="1" ht="11.4" x14ac:dyDescent="0.2"/>
    <row r="114" s="19" customFormat="1" ht="11.4" x14ac:dyDescent="0.2"/>
    <row r="115" s="19" customFormat="1" ht="11.4" x14ac:dyDescent="0.2"/>
    <row r="116" s="19" customFormat="1" ht="11.4" x14ac:dyDescent="0.2"/>
    <row r="117" s="19" customFormat="1" ht="11.4" x14ac:dyDescent="0.2"/>
    <row r="118" s="19" customFormat="1" ht="11.4" x14ac:dyDescent="0.2"/>
    <row r="119" s="19" customFormat="1" ht="11.4" x14ac:dyDescent="0.2"/>
    <row r="120" s="19" customFormat="1" ht="11.4" x14ac:dyDescent="0.2"/>
    <row r="121" s="19" customFormat="1" ht="11.4" x14ac:dyDescent="0.2"/>
    <row r="122" s="19" customFormat="1" ht="11.4" x14ac:dyDescent="0.2"/>
    <row r="123" s="19" customFormat="1" ht="11.4" x14ac:dyDescent="0.2"/>
    <row r="124" s="19" customFormat="1" ht="11.4" x14ac:dyDescent="0.2"/>
    <row r="125" s="19" customFormat="1" ht="11.4" x14ac:dyDescent="0.2"/>
    <row r="126" s="19" customFormat="1" ht="11.4" x14ac:dyDescent="0.2"/>
    <row r="127" s="19" customFormat="1" ht="11.4" x14ac:dyDescent="0.2"/>
    <row r="128" s="19" customFormat="1" ht="11.4" x14ac:dyDescent="0.2"/>
    <row r="129" s="19" customFormat="1" ht="11.4" x14ac:dyDescent="0.2"/>
    <row r="130" s="19" customFormat="1" ht="11.4" x14ac:dyDescent="0.2"/>
    <row r="131" s="19" customFormat="1" ht="11.4" x14ac:dyDescent="0.2"/>
    <row r="132" s="19" customFormat="1" ht="11.4" x14ac:dyDescent="0.2"/>
    <row r="133" s="19" customFormat="1" ht="11.4" x14ac:dyDescent="0.2"/>
    <row r="134" s="19" customFormat="1" ht="11.4" x14ac:dyDescent="0.2"/>
    <row r="135" s="19" customFormat="1" ht="11.4" x14ac:dyDescent="0.2"/>
    <row r="136" s="19" customFormat="1" ht="11.4" x14ac:dyDescent="0.2"/>
    <row r="137" s="19" customFormat="1" ht="11.4" x14ac:dyDescent="0.2"/>
    <row r="138" s="19" customFormat="1" ht="11.4" x14ac:dyDescent="0.2"/>
    <row r="139" s="19" customFormat="1" ht="11.4" x14ac:dyDescent="0.2"/>
    <row r="140" s="19" customFormat="1" ht="11.4" x14ac:dyDescent="0.2"/>
    <row r="141" s="19" customFormat="1" ht="11.4" x14ac:dyDescent="0.2"/>
    <row r="142" s="19" customFormat="1" ht="11.4" x14ac:dyDescent="0.2"/>
    <row r="143" s="19" customFormat="1" ht="11.4" x14ac:dyDescent="0.2"/>
    <row r="144" s="19" customFormat="1" ht="11.4" x14ac:dyDescent="0.2"/>
    <row r="145" s="19" customFormat="1" ht="11.4" x14ac:dyDescent="0.2"/>
    <row r="146" s="19" customFormat="1" ht="11.4" x14ac:dyDescent="0.2"/>
    <row r="147" s="19" customFormat="1" ht="11.4" x14ac:dyDescent="0.2"/>
    <row r="148" s="19" customFormat="1" ht="11.4" x14ac:dyDescent="0.2"/>
    <row r="149" s="19" customFormat="1" ht="11.4" x14ac:dyDescent="0.2"/>
    <row r="150" s="19" customFormat="1" ht="11.4" x14ac:dyDescent="0.2"/>
    <row r="151" s="19" customFormat="1" ht="11.4" x14ac:dyDescent="0.2"/>
    <row r="152" s="19" customFormat="1" ht="11.4" x14ac:dyDescent="0.2"/>
    <row r="153" s="19" customFormat="1" ht="11.4" x14ac:dyDescent="0.2"/>
    <row r="154" s="19" customFormat="1" ht="11.4" x14ac:dyDescent="0.2"/>
    <row r="155" s="19" customFormat="1" ht="11.4" x14ac:dyDescent="0.2"/>
    <row r="156" s="19" customFormat="1" ht="11.4" x14ac:dyDescent="0.2"/>
    <row r="157" s="19" customFormat="1" ht="11.4" x14ac:dyDescent="0.2"/>
    <row r="158" s="19" customFormat="1" ht="11.4" x14ac:dyDescent="0.2"/>
    <row r="159" s="19" customFormat="1" ht="11.4" x14ac:dyDescent="0.2"/>
    <row r="160" s="19" customFormat="1" ht="11.4" x14ac:dyDescent="0.2"/>
    <row r="161" s="19" customFormat="1" ht="11.4" x14ac:dyDescent="0.2"/>
    <row r="162" s="19" customFormat="1" ht="11.4" x14ac:dyDescent="0.2"/>
    <row r="163" s="19" customFormat="1" ht="11.4" x14ac:dyDescent="0.2"/>
    <row r="164" s="19" customFormat="1" ht="11.4" x14ac:dyDescent="0.2"/>
    <row r="165" s="19" customFormat="1" ht="11.4" x14ac:dyDescent="0.2"/>
    <row r="166" s="19" customFormat="1" ht="11.4" x14ac:dyDescent="0.2"/>
    <row r="167" s="19" customFormat="1" ht="11.4" x14ac:dyDescent="0.2"/>
    <row r="168" s="19" customFormat="1" ht="11.4" x14ac:dyDescent="0.2"/>
    <row r="169" s="19" customFormat="1" ht="11.4" x14ac:dyDescent="0.2"/>
    <row r="170" s="19" customFormat="1" ht="11.4" x14ac:dyDescent="0.2"/>
    <row r="171" s="19" customFormat="1" ht="11.4" x14ac:dyDescent="0.2"/>
    <row r="172" s="19" customFormat="1" ht="11.4" x14ac:dyDescent="0.2"/>
    <row r="173" s="19" customFormat="1" ht="11.4" x14ac:dyDescent="0.2"/>
    <row r="174" s="19" customFormat="1" ht="11.4" x14ac:dyDescent="0.2"/>
    <row r="175" s="19" customFormat="1" ht="11.4" x14ac:dyDescent="0.2"/>
    <row r="176" s="19" customFormat="1" ht="11.4" x14ac:dyDescent="0.2"/>
    <row r="177" s="19" customFormat="1" ht="11.4" x14ac:dyDescent="0.2"/>
    <row r="178" s="19" customFormat="1" ht="11.4" x14ac:dyDescent="0.2"/>
    <row r="179" s="19" customFormat="1" ht="11.4" x14ac:dyDescent="0.2"/>
    <row r="180" s="19" customFormat="1" ht="11.4" x14ac:dyDescent="0.2"/>
    <row r="181" s="19" customFormat="1" ht="11.4" x14ac:dyDescent="0.2"/>
    <row r="182" s="19" customFormat="1" ht="11.4" x14ac:dyDescent="0.2"/>
    <row r="183" s="19" customFormat="1" ht="11.4" x14ac:dyDescent="0.2"/>
    <row r="184" s="19" customFormat="1" ht="11.4" x14ac:dyDescent="0.2"/>
    <row r="185" s="19" customFormat="1" ht="11.4" x14ac:dyDescent="0.2"/>
    <row r="186" s="19" customFormat="1" ht="11.4" x14ac:dyDescent="0.2"/>
    <row r="187" s="19" customFormat="1" ht="11.4" x14ac:dyDescent="0.2"/>
    <row r="188" s="19" customFormat="1" ht="11.4" x14ac:dyDescent="0.2"/>
    <row r="189" s="19" customFormat="1" ht="11.4" x14ac:dyDescent="0.2"/>
    <row r="190" s="19" customFormat="1" ht="11.4" x14ac:dyDescent="0.2"/>
    <row r="191" s="19" customFormat="1" ht="11.4" x14ac:dyDescent="0.2"/>
    <row r="192" s="19" customFormat="1" ht="11.4" x14ac:dyDescent="0.2"/>
    <row r="193" s="19" customFormat="1" ht="11.4" x14ac:dyDescent="0.2"/>
    <row r="194" s="19" customFormat="1" ht="11.4" x14ac:dyDescent="0.2"/>
    <row r="195" s="19" customFormat="1" ht="11.4" x14ac:dyDescent="0.2"/>
    <row r="196" s="19" customFormat="1" ht="11.4" x14ac:dyDescent="0.2"/>
    <row r="197" s="19" customFormat="1" ht="11.4" x14ac:dyDescent="0.2"/>
    <row r="198" s="19" customFormat="1" ht="11.4" x14ac:dyDescent="0.2"/>
    <row r="199" s="19" customFormat="1" ht="11.4" x14ac:dyDescent="0.2"/>
    <row r="200" s="19" customFormat="1" ht="11.4" x14ac:dyDescent="0.2"/>
    <row r="201" s="19" customFormat="1" ht="11.4" x14ac:dyDescent="0.2"/>
    <row r="202" s="19" customFormat="1" ht="11.4" x14ac:dyDescent="0.2"/>
    <row r="203" s="19" customFormat="1" ht="11.4" x14ac:dyDescent="0.2"/>
    <row r="204" s="19" customFormat="1" ht="11.4" x14ac:dyDescent="0.2"/>
    <row r="205" s="19" customFormat="1" ht="11.4" x14ac:dyDescent="0.2"/>
    <row r="206" s="19" customFormat="1" ht="11.4" x14ac:dyDescent="0.2"/>
    <row r="207" s="19" customFormat="1" ht="11.4" x14ac:dyDescent="0.2"/>
    <row r="208" s="19" customFormat="1" ht="11.4" x14ac:dyDescent="0.2"/>
    <row r="209" s="19" customFormat="1" ht="11.4" x14ac:dyDescent="0.2"/>
    <row r="210" s="19" customFormat="1" ht="11.4" x14ac:dyDescent="0.2"/>
    <row r="211" s="19" customFormat="1" ht="11.4" x14ac:dyDescent="0.2"/>
    <row r="212" s="19" customFormat="1" ht="11.4" x14ac:dyDescent="0.2"/>
    <row r="213" s="19" customFormat="1" ht="11.4" x14ac:dyDescent="0.2"/>
    <row r="214" s="19" customFormat="1" ht="11.4" x14ac:dyDescent="0.2"/>
    <row r="215" s="19" customFormat="1" ht="11.4" x14ac:dyDescent="0.2"/>
    <row r="216" s="19" customFormat="1" ht="11.4" x14ac:dyDescent="0.2"/>
    <row r="217" s="19" customFormat="1" ht="11.4" x14ac:dyDescent="0.2"/>
    <row r="218" s="19" customFormat="1" ht="11.4" x14ac:dyDescent="0.2"/>
    <row r="219" s="19" customFormat="1" ht="11.4" x14ac:dyDescent="0.2"/>
    <row r="220" s="19" customFormat="1" ht="11.4" x14ac:dyDescent="0.2"/>
    <row r="221" s="19" customFormat="1" ht="11.4" x14ac:dyDescent="0.2"/>
    <row r="222" s="19" customFormat="1" ht="11.4" x14ac:dyDescent="0.2"/>
    <row r="223" s="19" customFormat="1" ht="11.4" x14ac:dyDescent="0.2"/>
    <row r="224" s="19" customFormat="1" ht="11.4" x14ac:dyDescent="0.2"/>
    <row r="225" s="19" customFormat="1" ht="11.4" x14ac:dyDescent="0.2"/>
    <row r="226" s="19" customFormat="1" ht="11.4" x14ac:dyDescent="0.2"/>
    <row r="227" s="19" customFormat="1" ht="11.4" x14ac:dyDescent="0.2"/>
    <row r="228" s="19" customFormat="1" ht="11.4" x14ac:dyDescent="0.2"/>
    <row r="229" s="19" customFormat="1" ht="11.4" x14ac:dyDescent="0.2"/>
    <row r="230" s="19" customFormat="1" ht="11.4" x14ac:dyDescent="0.2"/>
    <row r="231" s="19" customFormat="1" ht="11.4" x14ac:dyDescent="0.2"/>
    <row r="232" s="19" customFormat="1" ht="11.4" x14ac:dyDescent="0.2"/>
    <row r="233" s="19" customFormat="1" ht="11.4" x14ac:dyDescent="0.2"/>
    <row r="234" s="19" customFormat="1" ht="11.4" x14ac:dyDescent="0.2"/>
    <row r="235" s="19" customFormat="1" ht="11.4" x14ac:dyDescent="0.2"/>
    <row r="236" s="19" customFormat="1" ht="11.4" x14ac:dyDescent="0.2"/>
    <row r="237" s="19" customFormat="1" ht="11.4" x14ac:dyDescent="0.2"/>
    <row r="238" s="19" customFormat="1" ht="11.4" x14ac:dyDescent="0.2"/>
    <row r="239" s="19" customFormat="1" ht="11.4" x14ac:dyDescent="0.2"/>
    <row r="240" s="19" customFormat="1" ht="11.4" x14ac:dyDescent="0.2"/>
    <row r="241" s="19" customFormat="1" ht="11.4" x14ac:dyDescent="0.2"/>
    <row r="242" s="19" customFormat="1" ht="11.4" x14ac:dyDescent="0.2"/>
    <row r="243" s="19" customFormat="1" ht="11.4" x14ac:dyDescent="0.2"/>
    <row r="244" s="19" customFormat="1" ht="11.4" x14ac:dyDescent="0.2"/>
    <row r="245" s="19" customFormat="1" ht="11.4" x14ac:dyDescent="0.2"/>
    <row r="246" s="19" customFormat="1" ht="11.4" x14ac:dyDescent="0.2"/>
    <row r="247" s="19" customFormat="1" ht="11.4" x14ac:dyDescent="0.2"/>
    <row r="248" s="19" customFormat="1" ht="11.4" x14ac:dyDescent="0.2"/>
    <row r="249" s="19" customFormat="1" ht="11.4" x14ac:dyDescent="0.2"/>
    <row r="250" s="19" customFormat="1" ht="11.4" x14ac:dyDescent="0.2"/>
    <row r="251" s="19" customFormat="1" ht="11.4" x14ac:dyDescent="0.2"/>
    <row r="252" s="19" customFormat="1" ht="11.4" x14ac:dyDescent="0.2"/>
    <row r="253" s="19" customFormat="1" ht="11.4" x14ac:dyDescent="0.2"/>
    <row r="254" s="19" customFormat="1" ht="11.4" x14ac:dyDescent="0.2"/>
    <row r="255" s="19" customFormat="1" ht="11.4" x14ac:dyDescent="0.2"/>
    <row r="256" s="19" customFormat="1" ht="11.4" x14ac:dyDescent="0.2"/>
    <row r="257" s="19" customFormat="1" ht="11.4" x14ac:dyDescent="0.2"/>
    <row r="258" s="19" customFormat="1" ht="11.4" x14ac:dyDescent="0.2"/>
    <row r="259" s="19" customFormat="1" ht="11.4" x14ac:dyDescent="0.2"/>
    <row r="260" s="19" customFormat="1" ht="11.4" x14ac:dyDescent="0.2"/>
    <row r="261" s="19" customFormat="1" ht="11.4" x14ac:dyDescent="0.2"/>
    <row r="262" s="19" customFormat="1" ht="11.4" x14ac:dyDescent="0.2"/>
    <row r="263" s="19" customFormat="1" ht="11.4" x14ac:dyDescent="0.2"/>
    <row r="264" s="19" customFormat="1" ht="11.4" x14ac:dyDescent="0.2"/>
    <row r="265" s="19" customFormat="1" ht="11.4" x14ac:dyDescent="0.2"/>
    <row r="266" s="19" customFormat="1" ht="11.4" x14ac:dyDescent="0.2"/>
    <row r="267" s="19" customFormat="1" ht="11.4" x14ac:dyDescent="0.2"/>
    <row r="268" s="19" customFormat="1" ht="11.4" x14ac:dyDescent="0.2"/>
    <row r="269" s="19" customFormat="1" ht="11.4" x14ac:dyDescent="0.2"/>
    <row r="270" s="19" customFormat="1" ht="11.4" x14ac:dyDescent="0.2"/>
    <row r="271" s="19" customFormat="1" ht="11.4" x14ac:dyDescent="0.2"/>
    <row r="272" s="19" customFormat="1" ht="11.4" x14ac:dyDescent="0.2"/>
    <row r="273" s="19" customFormat="1" ht="11.4" x14ac:dyDescent="0.2"/>
    <row r="274" s="19" customFormat="1" ht="11.4" x14ac:dyDescent="0.2"/>
    <row r="275" s="19" customFormat="1" ht="11.4" x14ac:dyDescent="0.2"/>
    <row r="276" s="19" customFormat="1" ht="11.4" x14ac:dyDescent="0.2"/>
    <row r="277" s="19" customFormat="1" ht="11.4" x14ac:dyDescent="0.2"/>
    <row r="278" s="19" customFormat="1" ht="11.4" x14ac:dyDescent="0.2"/>
    <row r="279" s="19" customFormat="1" ht="11.4" x14ac:dyDescent="0.2"/>
    <row r="280" s="19" customFormat="1" ht="11.4" x14ac:dyDescent="0.2"/>
    <row r="281" s="19" customFormat="1" ht="11.4" x14ac:dyDescent="0.2"/>
    <row r="282" s="19" customFormat="1" ht="11.4" x14ac:dyDescent="0.2"/>
    <row r="283" s="19" customFormat="1" ht="11.4" x14ac:dyDescent="0.2"/>
    <row r="284" s="19" customFormat="1" ht="11.4" x14ac:dyDescent="0.2"/>
    <row r="285" s="19" customFormat="1" ht="11.4" x14ac:dyDescent="0.2"/>
    <row r="286" s="19" customFormat="1" ht="11.4" x14ac:dyDescent="0.2"/>
    <row r="287" s="19" customFormat="1" ht="11.4" x14ac:dyDescent="0.2"/>
    <row r="288" s="19" customFormat="1" ht="11.4" x14ac:dyDescent="0.2"/>
    <row r="289" s="19" customFormat="1" ht="11.4" x14ac:dyDescent="0.2"/>
    <row r="290" s="19" customFormat="1" ht="11.4" x14ac:dyDescent="0.2"/>
    <row r="291" s="19" customFormat="1" ht="11.4" x14ac:dyDescent="0.2"/>
    <row r="292" s="19" customFormat="1" ht="11.4" x14ac:dyDescent="0.2"/>
    <row r="293" s="19" customFormat="1" ht="11.4" x14ac:dyDescent="0.2"/>
    <row r="294" s="19" customFormat="1" ht="11.4" x14ac:dyDescent="0.2"/>
    <row r="295" s="19" customFormat="1" ht="11.4" x14ac:dyDescent="0.2"/>
    <row r="296" s="19" customFormat="1" ht="11.4" x14ac:dyDescent="0.2"/>
    <row r="297" s="19" customFormat="1" ht="11.4" x14ac:dyDescent="0.2"/>
    <row r="298" s="19" customFormat="1" ht="11.4" x14ac:dyDescent="0.2"/>
    <row r="299" s="19" customFormat="1" ht="11.4" x14ac:dyDescent="0.2"/>
    <row r="300" s="19" customFormat="1" ht="11.4" x14ac:dyDescent="0.2"/>
    <row r="301" s="19" customFormat="1" ht="11.4" x14ac:dyDescent="0.2"/>
    <row r="302" s="19" customFormat="1" ht="11.4" x14ac:dyDescent="0.2"/>
    <row r="303" s="19" customFormat="1" ht="11.4" x14ac:dyDescent="0.2"/>
    <row r="304" s="19" customFormat="1" ht="11.4" x14ac:dyDescent="0.2"/>
    <row r="305" s="19" customFormat="1" ht="11.4" x14ac:dyDescent="0.2"/>
    <row r="306" s="19" customFormat="1" ht="11.4" x14ac:dyDescent="0.2"/>
    <row r="307" s="19" customFormat="1" ht="11.4" x14ac:dyDescent="0.2"/>
    <row r="308" s="19" customFormat="1" ht="11.4" x14ac:dyDescent="0.2"/>
    <row r="309" s="19" customFormat="1" ht="11.4" x14ac:dyDescent="0.2"/>
    <row r="310" s="19" customFormat="1" ht="11.4" x14ac:dyDescent="0.2"/>
    <row r="311" s="19" customFormat="1" ht="11.4" x14ac:dyDescent="0.2"/>
    <row r="312" s="19" customFormat="1" ht="11.4" x14ac:dyDescent="0.2"/>
    <row r="313" s="19" customFormat="1" ht="11.4" x14ac:dyDescent="0.2"/>
    <row r="314" s="19" customFormat="1" ht="11.4" x14ac:dyDescent="0.2"/>
    <row r="315" s="19" customFormat="1" ht="11.4" x14ac:dyDescent="0.2"/>
    <row r="316" s="19" customFormat="1" ht="11.4" x14ac:dyDescent="0.2"/>
    <row r="317" s="19" customFormat="1" ht="11.4" x14ac:dyDescent="0.2"/>
    <row r="318" s="19" customFormat="1" ht="11.4" x14ac:dyDescent="0.2"/>
    <row r="319" s="19" customFormat="1" ht="11.4" x14ac:dyDescent="0.2"/>
    <row r="320" s="19" customFormat="1" ht="11.4" x14ac:dyDescent="0.2"/>
    <row r="321" s="19" customFormat="1" ht="11.4" x14ac:dyDescent="0.2"/>
    <row r="322" s="19" customFormat="1" ht="11.4" x14ac:dyDescent="0.2"/>
    <row r="323" s="19" customFormat="1" ht="11.4" x14ac:dyDescent="0.2"/>
    <row r="324" s="19" customFormat="1" ht="11.4" x14ac:dyDescent="0.2"/>
    <row r="325" s="19" customFormat="1" ht="11.4" x14ac:dyDescent="0.2"/>
    <row r="326" s="19" customFormat="1" ht="11.4" x14ac:dyDescent="0.2"/>
    <row r="327" s="19" customFormat="1" ht="11.4" x14ac:dyDescent="0.2"/>
    <row r="328" s="19" customFormat="1" ht="11.4" x14ac:dyDescent="0.2"/>
    <row r="329" s="19" customFormat="1" ht="11.4" x14ac:dyDescent="0.2"/>
    <row r="330" s="19" customFormat="1" ht="11.4" x14ac:dyDescent="0.2"/>
    <row r="331" s="19" customFormat="1" ht="11.4" x14ac:dyDescent="0.2"/>
    <row r="332" s="19" customFormat="1" ht="11.4" x14ac:dyDescent="0.2"/>
    <row r="333" s="19" customFormat="1" ht="11.4" x14ac:dyDescent="0.2"/>
    <row r="334" s="19" customFormat="1" ht="11.4" x14ac:dyDescent="0.2"/>
    <row r="335" s="19" customFormat="1" ht="11.4" x14ac:dyDescent="0.2"/>
    <row r="336" s="19" customFormat="1" ht="11.4" x14ac:dyDescent="0.2"/>
    <row r="337" s="19" customFormat="1" ht="11.4" x14ac:dyDescent="0.2"/>
    <row r="338" s="19" customFormat="1" ht="11.4" x14ac:dyDescent="0.2"/>
    <row r="339" s="19" customFormat="1" ht="11.4" x14ac:dyDescent="0.2"/>
    <row r="340" s="19" customFormat="1" ht="11.4" x14ac:dyDescent="0.2"/>
    <row r="341" s="19" customFormat="1" ht="11.4" x14ac:dyDescent="0.2"/>
    <row r="342" s="19" customFormat="1" ht="11.4" x14ac:dyDescent="0.2"/>
    <row r="343" s="19" customFormat="1" ht="11.4" x14ac:dyDescent="0.2"/>
    <row r="344" s="19" customFormat="1" ht="11.4" x14ac:dyDescent="0.2"/>
    <row r="345" s="19" customFormat="1" ht="11.4" x14ac:dyDescent="0.2"/>
    <row r="346" s="19" customFormat="1" ht="11.4" x14ac:dyDescent="0.2"/>
    <row r="347" s="19" customFormat="1" ht="11.4" x14ac:dyDescent="0.2"/>
    <row r="348" s="19" customFormat="1" ht="11.4" x14ac:dyDescent="0.2"/>
    <row r="349" s="19" customFormat="1" ht="11.4" x14ac:dyDescent="0.2"/>
    <row r="350" s="19" customFormat="1" ht="11.4" x14ac:dyDescent="0.2"/>
    <row r="351" s="19" customFormat="1" ht="11.4" x14ac:dyDescent="0.2"/>
    <row r="352" s="19" customFormat="1" ht="11.4" x14ac:dyDescent="0.2"/>
    <row r="353" s="19" customFormat="1" ht="11.4" x14ac:dyDescent="0.2"/>
    <row r="354" s="19" customFormat="1" ht="11.4" x14ac:dyDescent="0.2"/>
    <row r="355" s="19" customFormat="1" ht="11.4" x14ac:dyDescent="0.2"/>
    <row r="356" s="19" customFormat="1" ht="11.4" x14ac:dyDescent="0.2"/>
    <row r="357" s="19" customFormat="1" ht="11.4" x14ac:dyDescent="0.2"/>
    <row r="358" s="19" customFormat="1" ht="11.4" x14ac:dyDescent="0.2"/>
    <row r="359" s="19" customFormat="1" ht="11.4" x14ac:dyDescent="0.2"/>
    <row r="360" s="19" customFormat="1" ht="11.4" x14ac:dyDescent="0.2"/>
    <row r="361" s="19" customFormat="1" ht="11.4" x14ac:dyDescent="0.2"/>
    <row r="362" s="19" customFormat="1" ht="11.4" x14ac:dyDescent="0.2"/>
    <row r="363" s="19" customFormat="1" ht="11.4" x14ac:dyDescent="0.2"/>
    <row r="364" s="19" customFormat="1" ht="11.4" x14ac:dyDescent="0.2"/>
    <row r="365" s="19" customFormat="1" ht="11.4" x14ac:dyDescent="0.2"/>
    <row r="366" s="19" customFormat="1" ht="11.4" x14ac:dyDescent="0.2"/>
    <row r="367" s="19" customFormat="1" ht="11.4" x14ac:dyDescent="0.2"/>
    <row r="368" s="19" customFormat="1" ht="11.4" x14ac:dyDescent="0.2"/>
    <row r="369" s="19" customFormat="1" ht="11.4" x14ac:dyDescent="0.2"/>
    <row r="370" s="19" customFormat="1" ht="11.4" x14ac:dyDescent="0.2"/>
    <row r="371" s="19" customFormat="1" ht="11.4" x14ac:dyDescent="0.2"/>
    <row r="372" s="19" customFormat="1" ht="11.4" x14ac:dyDescent="0.2"/>
    <row r="373" s="19" customFormat="1" ht="11.4" x14ac:dyDescent="0.2"/>
    <row r="374" s="19" customFormat="1" ht="11.4" x14ac:dyDescent="0.2"/>
    <row r="375" s="19" customFormat="1" ht="11.4" x14ac:dyDescent="0.2"/>
    <row r="376" s="19" customFormat="1" ht="11.4" x14ac:dyDescent="0.2"/>
    <row r="377" s="19" customFormat="1" ht="11.4" x14ac:dyDescent="0.2"/>
    <row r="378" s="19" customFormat="1" ht="11.4" x14ac:dyDescent="0.2"/>
    <row r="379" s="19" customFormat="1" ht="11.4" x14ac:dyDescent="0.2"/>
    <row r="380" s="19" customFormat="1" ht="11.4" x14ac:dyDescent="0.2"/>
    <row r="381" s="19" customFormat="1" ht="11.4" x14ac:dyDescent="0.2"/>
    <row r="382" s="19" customFormat="1" ht="11.4" x14ac:dyDescent="0.2"/>
    <row r="383" s="19" customFormat="1" ht="11.4" x14ac:dyDescent="0.2"/>
    <row r="384" s="19" customFormat="1" ht="11.4" x14ac:dyDescent="0.2"/>
    <row r="385" s="19" customFormat="1" ht="11.4" x14ac:dyDescent="0.2"/>
    <row r="386" s="19" customFormat="1" ht="11.4" x14ac:dyDescent="0.2"/>
    <row r="387" s="19" customFormat="1" ht="11.4" x14ac:dyDescent="0.2"/>
    <row r="388" s="19" customFormat="1" ht="11.4" x14ac:dyDescent="0.2"/>
    <row r="389" s="19" customFormat="1" ht="11.4" x14ac:dyDescent="0.2"/>
    <row r="390" s="19" customFormat="1" ht="11.4" x14ac:dyDescent="0.2"/>
    <row r="391" s="19" customFormat="1" ht="11.4" x14ac:dyDescent="0.2"/>
    <row r="392" s="19" customFormat="1" ht="11.4" x14ac:dyDescent="0.2"/>
    <row r="393" s="19" customFormat="1" ht="11.4" x14ac:dyDescent="0.2"/>
    <row r="394" s="19" customFormat="1" ht="11.4" x14ac:dyDescent="0.2"/>
    <row r="395" s="19" customFormat="1" ht="11.4" x14ac:dyDescent="0.2"/>
    <row r="396" s="19" customFormat="1" ht="11.4" x14ac:dyDescent="0.2"/>
    <row r="397" s="19" customFormat="1" ht="11.4" x14ac:dyDescent="0.2"/>
    <row r="398" s="19" customFormat="1" ht="11.4" x14ac:dyDescent="0.2"/>
    <row r="399" s="19" customFormat="1" ht="11.4" x14ac:dyDescent="0.2"/>
    <row r="400" s="19" customFormat="1" ht="11.4" x14ac:dyDescent="0.2"/>
    <row r="401" s="19" customFormat="1" ht="11.4" x14ac:dyDescent="0.2"/>
    <row r="402" s="19" customFormat="1" ht="11.4" x14ac:dyDescent="0.2"/>
    <row r="403" s="19" customFormat="1" ht="11.4" x14ac:dyDescent="0.2"/>
    <row r="404" s="19" customFormat="1" ht="11.4" x14ac:dyDescent="0.2"/>
    <row r="405" s="19" customFormat="1" ht="11.4" x14ac:dyDescent="0.2"/>
    <row r="406" s="19" customFormat="1" ht="11.4" x14ac:dyDescent="0.2"/>
    <row r="407" s="19" customFormat="1" ht="11.4" x14ac:dyDescent="0.2"/>
    <row r="408" s="19" customFormat="1" ht="11.4" x14ac:dyDescent="0.2"/>
    <row r="409" s="19" customFormat="1" ht="11.4" x14ac:dyDescent="0.2"/>
    <row r="410" s="19" customFormat="1" ht="11.4" x14ac:dyDescent="0.2"/>
    <row r="411" s="19" customFormat="1" ht="11.4" x14ac:dyDescent="0.2"/>
    <row r="412" s="19" customFormat="1" ht="11.4" x14ac:dyDescent="0.2"/>
    <row r="413" s="19" customFormat="1" ht="11.4" x14ac:dyDescent="0.2"/>
    <row r="414" s="19" customFormat="1" ht="11.4" x14ac:dyDescent="0.2"/>
    <row r="415" s="19" customFormat="1" ht="11.4" x14ac:dyDescent="0.2"/>
    <row r="416" s="19" customFormat="1" ht="11.4" x14ac:dyDescent="0.2"/>
    <row r="417" s="19" customFormat="1" ht="11.4" x14ac:dyDescent="0.2"/>
    <row r="418" s="19" customFormat="1" ht="11.4" x14ac:dyDescent="0.2"/>
    <row r="419" s="19" customFormat="1" ht="11.4" x14ac:dyDescent="0.2"/>
    <row r="420" s="19" customFormat="1" ht="11.4" x14ac:dyDescent="0.2"/>
    <row r="421" s="19" customFormat="1" ht="11.4" x14ac:dyDescent="0.2"/>
    <row r="422" s="19" customFormat="1" ht="11.4" x14ac:dyDescent="0.2"/>
    <row r="423" s="19" customFormat="1" ht="11.4" x14ac:dyDescent="0.2"/>
    <row r="424" s="19" customFormat="1" ht="11.4" x14ac:dyDescent="0.2"/>
    <row r="425" s="19" customFormat="1" ht="11.4" x14ac:dyDescent="0.2"/>
    <row r="426" s="19" customFormat="1" ht="11.4" x14ac:dyDescent="0.2"/>
    <row r="427" s="19" customFormat="1" ht="11.4" x14ac:dyDescent="0.2"/>
    <row r="428" s="19" customFormat="1" ht="11.4" x14ac:dyDescent="0.2"/>
    <row r="429" s="19" customFormat="1" ht="11.4" x14ac:dyDescent="0.2"/>
    <row r="430" s="19" customFormat="1" ht="11.4" x14ac:dyDescent="0.2"/>
    <row r="431" s="19" customFormat="1" ht="11.4" x14ac:dyDescent="0.2"/>
    <row r="432" s="19" customFormat="1" ht="11.4" x14ac:dyDescent="0.2"/>
    <row r="433" s="19" customFormat="1" ht="11.4" x14ac:dyDescent="0.2"/>
    <row r="434" s="19" customFormat="1" ht="11.4" x14ac:dyDescent="0.2"/>
    <row r="435" s="19" customFormat="1" ht="11.4" x14ac:dyDescent="0.2"/>
    <row r="436" s="19" customFormat="1" ht="11.4" x14ac:dyDescent="0.2"/>
    <row r="437" s="19" customFormat="1" ht="11.4" x14ac:dyDescent="0.2"/>
    <row r="438" s="19" customFormat="1" ht="11.4" x14ac:dyDescent="0.2"/>
    <row r="439" s="19" customFormat="1" ht="11.4" x14ac:dyDescent="0.2"/>
    <row r="440" s="19" customFormat="1" ht="11.4" x14ac:dyDescent="0.2"/>
    <row r="441" s="19" customFormat="1" ht="11.4" x14ac:dyDescent="0.2"/>
    <row r="442" s="19" customFormat="1" ht="11.4" x14ac:dyDescent="0.2"/>
    <row r="443" s="19" customFormat="1" ht="11.4" x14ac:dyDescent="0.2"/>
    <row r="444" s="19" customFormat="1" ht="11.4" x14ac:dyDescent="0.2"/>
    <row r="445" s="19" customFormat="1" ht="11.4" x14ac:dyDescent="0.2"/>
    <row r="446" s="19" customFormat="1" ht="11.4" x14ac:dyDescent="0.2"/>
    <row r="447" s="19" customFormat="1" ht="11.4" x14ac:dyDescent="0.2"/>
    <row r="448" s="19" customFormat="1" ht="11.4" x14ac:dyDescent="0.2"/>
    <row r="449" s="19" customFormat="1" ht="11.4" x14ac:dyDescent="0.2"/>
    <row r="450" s="19" customFormat="1" ht="11.4" x14ac:dyDescent="0.2"/>
    <row r="451" s="19" customFormat="1" ht="11.4" x14ac:dyDescent="0.2"/>
    <row r="452" s="19" customFormat="1" ht="11.4" x14ac:dyDescent="0.2"/>
    <row r="453" s="19" customFormat="1" ht="11.4" x14ac:dyDescent="0.2"/>
    <row r="454" s="19" customFormat="1" ht="11.4" x14ac:dyDescent="0.2"/>
    <row r="455" s="19" customFormat="1" ht="11.4" x14ac:dyDescent="0.2"/>
    <row r="456" s="19" customFormat="1" ht="11.4" x14ac:dyDescent="0.2"/>
    <row r="457" s="19" customFormat="1" ht="11.4" x14ac:dyDescent="0.2"/>
    <row r="458" s="19" customFormat="1" ht="11.4" x14ac:dyDescent="0.2"/>
    <row r="459" s="19" customFormat="1" ht="11.4" x14ac:dyDescent="0.2"/>
    <row r="460" s="19" customFormat="1" ht="11.4" x14ac:dyDescent="0.2"/>
    <row r="461" s="19" customFormat="1" ht="11.4" x14ac:dyDescent="0.2"/>
    <row r="462" s="19" customFormat="1" ht="11.4" x14ac:dyDescent="0.2"/>
    <row r="463" s="19" customFormat="1" ht="11.4" x14ac:dyDescent="0.2"/>
    <row r="464" s="19" customFormat="1" ht="11.4" x14ac:dyDescent="0.2"/>
    <row r="465" s="19" customFormat="1" ht="11.4" x14ac:dyDescent="0.2"/>
    <row r="466" s="19" customFormat="1" ht="11.4" x14ac:dyDescent="0.2"/>
    <row r="467" s="19" customFormat="1" ht="11.4" x14ac:dyDescent="0.2"/>
    <row r="468" s="19" customFormat="1" ht="11.4" x14ac:dyDescent="0.2"/>
    <row r="469" s="19" customFormat="1" ht="11.4" x14ac:dyDescent="0.2"/>
    <row r="470" s="19" customFormat="1" ht="11.4" x14ac:dyDescent="0.2"/>
    <row r="471" s="19" customFormat="1" ht="11.4" x14ac:dyDescent="0.2"/>
    <row r="472" s="19" customFormat="1" ht="11.4" x14ac:dyDescent="0.2"/>
    <row r="473" s="19" customFormat="1" ht="11.4" x14ac:dyDescent="0.2"/>
    <row r="474" s="19" customFormat="1" ht="11.4" x14ac:dyDescent="0.2"/>
    <row r="475" s="19" customFormat="1" ht="11.4" x14ac:dyDescent="0.2"/>
    <row r="476" s="19" customFormat="1" ht="11.4" x14ac:dyDescent="0.2"/>
    <row r="477" s="19" customFormat="1" ht="11.4" x14ac:dyDescent="0.2"/>
    <row r="478" s="19" customFormat="1" ht="11.4" x14ac:dyDescent="0.2"/>
    <row r="479" s="19" customFormat="1" ht="11.4" x14ac:dyDescent="0.2"/>
    <row r="480" s="19" customFormat="1" ht="11.4" x14ac:dyDescent="0.2"/>
    <row r="481" s="19" customFormat="1" ht="11.4" x14ac:dyDescent="0.2"/>
    <row r="482" s="19" customFormat="1" ht="11.4" x14ac:dyDescent="0.2"/>
    <row r="483" s="19" customFormat="1" ht="11.4" x14ac:dyDescent="0.2"/>
    <row r="484" s="19" customFormat="1" ht="11.4" x14ac:dyDescent="0.2"/>
    <row r="485" s="19" customFormat="1" ht="11.4" x14ac:dyDescent="0.2"/>
    <row r="486" s="19" customFormat="1" ht="11.4" x14ac:dyDescent="0.2"/>
    <row r="487" s="19" customFormat="1" ht="11.4" x14ac:dyDescent="0.2"/>
    <row r="488" s="19" customFormat="1" ht="11.4" x14ac:dyDescent="0.2"/>
    <row r="489" s="19" customFormat="1" ht="11.4" x14ac:dyDescent="0.2"/>
    <row r="490" s="19" customFormat="1" ht="11.4" x14ac:dyDescent="0.2"/>
    <row r="491" s="19" customFormat="1" ht="11.4" x14ac:dyDescent="0.2"/>
    <row r="492" s="19" customFormat="1" ht="11.4" x14ac:dyDescent="0.2"/>
    <row r="493" s="19" customFormat="1" ht="11.4" x14ac:dyDescent="0.2"/>
    <row r="494" s="19" customFormat="1" ht="11.4" x14ac:dyDescent="0.2"/>
    <row r="495" s="19" customFormat="1" ht="11.4" x14ac:dyDescent="0.2"/>
    <row r="496" s="19" customFormat="1" ht="11.4" x14ac:dyDescent="0.2"/>
    <row r="497" s="19" customFormat="1" ht="11.4" x14ac:dyDescent="0.2"/>
    <row r="498" s="19" customFormat="1" ht="11.4" x14ac:dyDescent="0.2"/>
    <row r="499" s="19" customFormat="1" ht="11.4" x14ac:dyDescent="0.2"/>
    <row r="500" s="19" customFormat="1" ht="11.4" x14ac:dyDescent="0.2"/>
    <row r="501" s="19" customFormat="1" ht="11.4" x14ac:dyDescent="0.2"/>
    <row r="502" s="19" customFormat="1" ht="11.4" x14ac:dyDescent="0.2"/>
    <row r="503" s="19" customFormat="1" ht="11.4" x14ac:dyDescent="0.2"/>
    <row r="504" s="19" customFormat="1" ht="11.4" x14ac:dyDescent="0.2"/>
    <row r="505" s="19" customFormat="1" ht="11.4" x14ac:dyDescent="0.2"/>
    <row r="506" s="19" customFormat="1" ht="11.4" x14ac:dyDescent="0.2"/>
    <row r="507" s="19" customFormat="1" ht="11.4" x14ac:dyDescent="0.2"/>
    <row r="508" s="19" customFormat="1" ht="11.4" x14ac:dyDescent="0.2"/>
    <row r="509" s="19" customFormat="1" ht="11.4" x14ac:dyDescent="0.2"/>
    <row r="510" s="19" customFormat="1" ht="11.4" x14ac:dyDescent="0.2"/>
    <row r="511" s="19" customFormat="1" ht="11.4" x14ac:dyDescent="0.2"/>
    <row r="512" s="19" customFormat="1" ht="11.4" x14ac:dyDescent="0.2"/>
    <row r="513" s="19" customFormat="1" ht="11.4" x14ac:dyDescent="0.2"/>
    <row r="514" s="19" customFormat="1" ht="11.4" x14ac:dyDescent="0.2"/>
    <row r="515" s="19" customFormat="1" ht="11.4" x14ac:dyDescent="0.2"/>
    <row r="516" s="19" customFormat="1" ht="11.4" x14ac:dyDescent="0.2"/>
    <row r="517" s="19" customFormat="1" ht="11.4" x14ac:dyDescent="0.2"/>
    <row r="518" s="19" customFormat="1" ht="11.4" x14ac:dyDescent="0.2"/>
    <row r="519" s="19" customFormat="1" ht="11.4" x14ac:dyDescent="0.2"/>
    <row r="520" s="19" customFormat="1" ht="11.4" x14ac:dyDescent="0.2"/>
    <row r="521" s="19" customFormat="1" ht="11.4" x14ac:dyDescent="0.2"/>
    <row r="522" s="19" customFormat="1" ht="11.4" x14ac:dyDescent="0.2"/>
    <row r="523" s="19" customFormat="1" ht="11.4" x14ac:dyDescent="0.2"/>
    <row r="524" s="19" customFormat="1" ht="11.4" x14ac:dyDescent="0.2"/>
    <row r="525" s="19" customFormat="1" ht="11.4" x14ac:dyDescent="0.2"/>
    <row r="526" s="19" customFormat="1" ht="11.4" x14ac:dyDescent="0.2"/>
    <row r="527" s="19" customFormat="1" ht="11.4" x14ac:dyDescent="0.2"/>
    <row r="528" s="19" customFormat="1" ht="11.4" x14ac:dyDescent="0.2"/>
    <row r="529" s="19" customFormat="1" ht="11.4" x14ac:dyDescent="0.2"/>
    <row r="530" s="19" customFormat="1" ht="11.4" x14ac:dyDescent="0.2"/>
    <row r="531" s="19" customFormat="1" ht="11.4" x14ac:dyDescent="0.2"/>
    <row r="532" s="19" customFormat="1" ht="11.4" x14ac:dyDescent="0.2"/>
    <row r="533" s="19" customFormat="1" ht="11.4" x14ac:dyDescent="0.2"/>
    <row r="534" s="19" customFormat="1" ht="11.4" x14ac:dyDescent="0.2"/>
    <row r="535" s="19" customFormat="1" ht="11.4" x14ac:dyDescent="0.2"/>
    <row r="536" s="19" customFormat="1" ht="11.4" x14ac:dyDescent="0.2"/>
    <row r="537" s="19" customFormat="1" ht="11.4" x14ac:dyDescent="0.2"/>
    <row r="538" s="19" customFormat="1" ht="11.4" x14ac:dyDescent="0.2"/>
    <row r="539" s="19" customFormat="1" ht="11.4" x14ac:dyDescent="0.2"/>
    <row r="540" s="19" customFormat="1" ht="11.4" x14ac:dyDescent="0.2"/>
    <row r="541" s="19" customFormat="1" ht="11.4" x14ac:dyDescent="0.2"/>
    <row r="542" s="19" customFormat="1" ht="11.4" x14ac:dyDescent="0.2"/>
    <row r="543" s="19" customFormat="1" ht="11.4" x14ac:dyDescent="0.2"/>
    <row r="544" s="19" customFormat="1" ht="11.4" x14ac:dyDescent="0.2"/>
    <row r="545" s="19" customFormat="1" ht="11.4" x14ac:dyDescent="0.2"/>
    <row r="546" s="19" customFormat="1" ht="11.4" x14ac:dyDescent="0.2"/>
    <row r="547" s="19" customFormat="1" ht="11.4" x14ac:dyDescent="0.2"/>
    <row r="548" s="19" customFormat="1" ht="11.4" x14ac:dyDescent="0.2"/>
    <row r="549" s="19" customFormat="1" ht="11.4" x14ac:dyDescent="0.2"/>
    <row r="550" s="19" customFormat="1" ht="11.4" x14ac:dyDescent="0.2"/>
    <row r="551" s="19" customFormat="1" ht="11.4" x14ac:dyDescent="0.2"/>
    <row r="552" s="19" customFormat="1" ht="11.4" x14ac:dyDescent="0.2"/>
    <row r="553" s="19" customFormat="1" ht="11.4" x14ac:dyDescent="0.2"/>
    <row r="554" s="19" customFormat="1" ht="11.4" x14ac:dyDescent="0.2"/>
    <row r="555" s="19" customFormat="1" ht="11.4" x14ac:dyDescent="0.2"/>
    <row r="556" s="19" customFormat="1" ht="11.4" x14ac:dyDescent="0.2"/>
    <row r="557" s="19" customFormat="1" ht="11.4" x14ac:dyDescent="0.2"/>
    <row r="558" s="19" customFormat="1" ht="11.4" x14ac:dyDescent="0.2"/>
    <row r="559" s="19" customFormat="1" ht="11.4" x14ac:dyDescent="0.2"/>
    <row r="560" s="19" customFormat="1" ht="11.4" x14ac:dyDescent="0.2"/>
    <row r="561" s="19" customFormat="1" ht="11.4" x14ac:dyDescent="0.2"/>
    <row r="562" s="19" customFormat="1" ht="11.4" x14ac:dyDescent="0.2"/>
    <row r="563" s="19" customFormat="1" ht="11.4" x14ac:dyDescent="0.2"/>
    <row r="564" s="19" customFormat="1" ht="11.4" x14ac:dyDescent="0.2"/>
    <row r="565" s="19" customFormat="1" ht="11.4" x14ac:dyDescent="0.2"/>
    <row r="566" s="19" customFormat="1" ht="11.4" x14ac:dyDescent="0.2"/>
    <row r="567" s="19" customFormat="1" ht="11.4" x14ac:dyDescent="0.2"/>
    <row r="568" s="19" customFormat="1" ht="11.4" x14ac:dyDescent="0.2"/>
    <row r="569" s="19" customFormat="1" ht="11.4" x14ac:dyDescent="0.2"/>
    <row r="570" s="19" customFormat="1" ht="11.4" x14ac:dyDescent="0.2"/>
    <row r="571" s="19" customFormat="1" ht="11.4" x14ac:dyDescent="0.2"/>
    <row r="572" s="19" customFormat="1" ht="11.4" x14ac:dyDescent="0.2"/>
    <row r="573" s="19" customFormat="1" ht="11.4" x14ac:dyDescent="0.2"/>
    <row r="574" s="19" customFormat="1" ht="11.4" x14ac:dyDescent="0.2"/>
    <row r="575" s="19" customFormat="1" ht="11.4" x14ac:dyDescent="0.2"/>
    <row r="576" s="19" customFormat="1" ht="11.4" x14ac:dyDescent="0.2"/>
    <row r="577" s="19" customFormat="1" ht="11.4" x14ac:dyDescent="0.2"/>
    <row r="578" s="19" customFormat="1" ht="11.4" x14ac:dyDescent="0.2"/>
    <row r="579" s="19" customFormat="1" ht="11.4" x14ac:dyDescent="0.2"/>
    <row r="580" s="19" customFormat="1" ht="11.4" x14ac:dyDescent="0.2"/>
    <row r="581" s="19" customFormat="1" ht="11.4" x14ac:dyDescent="0.2"/>
    <row r="582" s="19" customFormat="1" ht="11.4" x14ac:dyDescent="0.2"/>
    <row r="583" s="19" customFormat="1" ht="11.4" x14ac:dyDescent="0.2"/>
    <row r="584" s="19" customFormat="1" ht="11.4" x14ac:dyDescent="0.2"/>
    <row r="585" s="19" customFormat="1" ht="11.4" x14ac:dyDescent="0.2"/>
    <row r="586" s="19" customFormat="1" ht="11.4" x14ac:dyDescent="0.2"/>
    <row r="587" s="19" customFormat="1" ht="11.4" x14ac:dyDescent="0.2"/>
    <row r="588" s="19" customFormat="1" ht="11.4" x14ac:dyDescent="0.2"/>
    <row r="589" s="19" customFormat="1" ht="11.4" x14ac:dyDescent="0.2"/>
    <row r="590" s="19" customFormat="1" ht="11.4" x14ac:dyDescent="0.2"/>
    <row r="591" s="19" customFormat="1" ht="11.4" x14ac:dyDescent="0.2"/>
    <row r="592" s="19" customFormat="1" ht="11.4" x14ac:dyDescent="0.2"/>
    <row r="593" s="19" customFormat="1" ht="11.4" x14ac:dyDescent="0.2"/>
    <row r="594" s="19" customFormat="1" ht="11.4" x14ac:dyDescent="0.2"/>
    <row r="595" s="19" customFormat="1" ht="11.4" x14ac:dyDescent="0.2"/>
    <row r="596" s="19" customFormat="1" ht="11.4" x14ac:dyDescent="0.2"/>
    <row r="597" s="19" customFormat="1" ht="11.4" x14ac:dyDescent="0.2"/>
    <row r="598" s="19" customFormat="1" ht="11.4" x14ac:dyDescent="0.2"/>
    <row r="599" s="19" customFormat="1" ht="11.4" x14ac:dyDescent="0.2"/>
    <row r="600" s="19" customFormat="1" ht="11.4" x14ac:dyDescent="0.2"/>
    <row r="601" s="19" customFormat="1" ht="11.4" x14ac:dyDescent="0.2"/>
    <row r="602" s="19" customFormat="1" ht="11.4" x14ac:dyDescent="0.2"/>
    <row r="603" s="19" customFormat="1" ht="11.4" x14ac:dyDescent="0.2"/>
    <row r="604" s="19" customFormat="1" ht="11.4" x14ac:dyDescent="0.2"/>
    <row r="605" s="19" customFormat="1" ht="11.4" x14ac:dyDescent="0.2"/>
    <row r="606" s="19" customFormat="1" ht="11.4" x14ac:dyDescent="0.2"/>
    <row r="607" s="19" customFormat="1" ht="11.4" x14ac:dyDescent="0.2"/>
    <row r="608" s="19" customFormat="1" ht="11.4" x14ac:dyDescent="0.2"/>
    <row r="609" s="19" customFormat="1" ht="11.4" x14ac:dyDescent="0.2"/>
    <row r="610" s="19" customFormat="1" ht="11.4" x14ac:dyDescent="0.2"/>
    <row r="611" s="19" customFormat="1" ht="11.4" x14ac:dyDescent="0.2"/>
    <row r="612" s="19" customFormat="1" ht="11.4" x14ac:dyDescent="0.2"/>
    <row r="613" s="19" customFormat="1" ht="11.4" x14ac:dyDescent="0.2"/>
    <row r="614" s="19" customFormat="1" ht="11.4" x14ac:dyDescent="0.2"/>
    <row r="615" s="19" customFormat="1" ht="11.4" x14ac:dyDescent="0.2"/>
    <row r="616" s="19" customFormat="1" ht="11.4" x14ac:dyDescent="0.2"/>
    <row r="617" s="19" customFormat="1" ht="11.4" x14ac:dyDescent="0.2"/>
    <row r="618" s="19" customFormat="1" ht="11.4" x14ac:dyDescent="0.2"/>
    <row r="619" s="19" customFormat="1" ht="11.4" x14ac:dyDescent="0.2"/>
    <row r="620" s="19" customFormat="1" ht="11.4" x14ac:dyDescent="0.2"/>
    <row r="621" s="19" customFormat="1" ht="11.4" x14ac:dyDescent="0.2"/>
    <row r="622" s="19" customFormat="1" ht="11.4" x14ac:dyDescent="0.2"/>
    <row r="623" s="19" customFormat="1" ht="11.4" x14ac:dyDescent="0.2"/>
    <row r="624" s="19" customFormat="1" ht="11.4" x14ac:dyDescent="0.2"/>
    <row r="625" s="19" customFormat="1" ht="11.4" x14ac:dyDescent="0.2"/>
    <row r="626" s="19" customFormat="1" ht="11.4" x14ac:dyDescent="0.2"/>
    <row r="627" s="19" customFormat="1" ht="11.4" x14ac:dyDescent="0.2"/>
    <row r="628" s="19" customFormat="1" ht="11.4" x14ac:dyDescent="0.2"/>
    <row r="629" s="19" customFormat="1" ht="11.4" x14ac:dyDescent="0.2"/>
    <row r="630" s="19" customFormat="1" ht="11.4" x14ac:dyDescent="0.2"/>
    <row r="631" s="19" customFormat="1" ht="11.4" x14ac:dyDescent="0.2"/>
    <row r="632" s="19" customFormat="1" ht="11.4" x14ac:dyDescent="0.2"/>
    <row r="633" s="19" customFormat="1" ht="11.4" x14ac:dyDescent="0.2"/>
    <row r="634" s="19" customFormat="1" ht="11.4" x14ac:dyDescent="0.2"/>
    <row r="635" s="19" customFormat="1" ht="11.4" x14ac:dyDescent="0.2"/>
    <row r="636" s="19" customFormat="1" ht="11.4" x14ac:dyDescent="0.2"/>
    <row r="637" s="19" customFormat="1" ht="11.4" x14ac:dyDescent="0.2"/>
    <row r="638" s="19" customFormat="1" ht="11.4" x14ac:dyDescent="0.2"/>
    <row r="639" s="19" customFormat="1" ht="11.4" x14ac:dyDescent="0.2"/>
    <row r="640" s="19" customFormat="1" ht="11.4" x14ac:dyDescent="0.2"/>
    <row r="641" s="19" customFormat="1" ht="11.4" x14ac:dyDescent="0.2"/>
    <row r="642" s="19" customFormat="1" ht="11.4" x14ac:dyDescent="0.2"/>
    <row r="643" s="19" customFormat="1" ht="11.4" x14ac:dyDescent="0.2"/>
    <row r="644" s="19" customFormat="1" ht="11.4" x14ac:dyDescent="0.2"/>
    <row r="645" s="19" customFormat="1" ht="11.4" x14ac:dyDescent="0.2"/>
    <row r="646" s="19" customFormat="1" ht="11.4" x14ac:dyDescent="0.2"/>
    <row r="647" s="19" customFormat="1" ht="11.4" x14ac:dyDescent="0.2"/>
    <row r="648" s="19" customFormat="1" ht="11.4" x14ac:dyDescent="0.2"/>
    <row r="649" s="19" customFormat="1" ht="11.4" x14ac:dyDescent="0.2"/>
    <row r="650" s="19" customFormat="1" ht="11.4" x14ac:dyDescent="0.2"/>
    <row r="651" s="19" customFormat="1" ht="11.4" x14ac:dyDescent="0.2"/>
    <row r="652" s="19" customFormat="1" ht="11.4" x14ac:dyDescent="0.2"/>
    <row r="653" s="19" customFormat="1" ht="11.4" x14ac:dyDescent="0.2"/>
    <row r="654" s="19" customFormat="1" ht="11.4" x14ac:dyDescent="0.2"/>
    <row r="655" s="19" customFormat="1" ht="11.4" x14ac:dyDescent="0.2"/>
    <row r="656" s="19" customFormat="1" ht="11.4" x14ac:dyDescent="0.2"/>
    <row r="657" s="19" customFormat="1" ht="11.4" x14ac:dyDescent="0.2"/>
    <row r="658" s="19" customFormat="1" ht="11.4" x14ac:dyDescent="0.2"/>
    <row r="659" s="19" customFormat="1" ht="11.4" x14ac:dyDescent="0.2"/>
    <row r="660" s="19" customFormat="1" ht="11.4" x14ac:dyDescent="0.2"/>
    <row r="661" s="19" customFormat="1" ht="11.4" x14ac:dyDescent="0.2"/>
    <row r="662" s="19" customFormat="1" ht="11.4" x14ac:dyDescent="0.2"/>
    <row r="663" s="19" customFormat="1" ht="11.4" x14ac:dyDescent="0.2"/>
    <row r="664" s="19" customFormat="1" ht="11.4" x14ac:dyDescent="0.2"/>
    <row r="665" s="19" customFormat="1" ht="11.4" x14ac:dyDescent="0.2"/>
    <row r="666" s="19" customFormat="1" ht="11.4" x14ac:dyDescent="0.2"/>
    <row r="667" s="19" customFormat="1" ht="11.4" x14ac:dyDescent="0.2"/>
    <row r="668" s="19" customFormat="1" ht="11.4" x14ac:dyDescent="0.2"/>
    <row r="669" s="19" customFormat="1" ht="11.4" x14ac:dyDescent="0.2"/>
    <row r="670" s="19" customFormat="1" ht="11.4" x14ac:dyDescent="0.2"/>
    <row r="671" s="19" customFormat="1" ht="11.4" x14ac:dyDescent="0.2"/>
    <row r="672" s="19" customFormat="1" ht="11.4" x14ac:dyDescent="0.2"/>
    <row r="673" s="19" customFormat="1" ht="11.4" x14ac:dyDescent="0.2"/>
    <row r="674" s="19" customFormat="1" ht="11.4" x14ac:dyDescent="0.2"/>
    <row r="675" s="19" customFormat="1" ht="11.4" x14ac:dyDescent="0.2"/>
    <row r="676" s="19" customFormat="1" ht="11.4" x14ac:dyDescent="0.2"/>
    <row r="677" s="19" customFormat="1" ht="11.4" x14ac:dyDescent="0.2"/>
    <row r="678" s="19" customFormat="1" ht="11.4" x14ac:dyDescent="0.2"/>
    <row r="679" s="19" customFormat="1" ht="11.4" x14ac:dyDescent="0.2"/>
    <row r="680" s="19" customFormat="1" ht="11.4" x14ac:dyDescent="0.2"/>
    <row r="681" s="19" customFormat="1" ht="11.4" x14ac:dyDescent="0.2"/>
    <row r="682" s="19" customFormat="1" ht="11.4" x14ac:dyDescent="0.2"/>
    <row r="683" s="19" customFormat="1" ht="11.4" x14ac:dyDescent="0.2"/>
    <row r="684" s="19" customFormat="1" ht="11.4" x14ac:dyDescent="0.2"/>
    <row r="685" s="19" customFormat="1" ht="11.4" x14ac:dyDescent="0.2"/>
    <row r="686" s="19" customFormat="1" ht="11.4" x14ac:dyDescent="0.2"/>
    <row r="687" s="19" customFormat="1" ht="11.4" x14ac:dyDescent="0.2"/>
    <row r="688" s="19" customFormat="1" ht="11.4" x14ac:dyDescent="0.2"/>
    <row r="689" s="19" customFormat="1" ht="11.4" x14ac:dyDescent="0.2"/>
    <row r="690" s="19" customFormat="1" ht="11.4" x14ac:dyDescent="0.2"/>
    <row r="691" s="19" customFormat="1" ht="11.4" x14ac:dyDescent="0.2"/>
    <row r="692" s="19" customFormat="1" ht="11.4" x14ac:dyDescent="0.2"/>
    <row r="693" s="19" customFormat="1" ht="11.4" x14ac:dyDescent="0.2"/>
    <row r="694" s="19" customFormat="1" ht="11.4" x14ac:dyDescent="0.2"/>
    <row r="695" s="19" customFormat="1" ht="11.4" x14ac:dyDescent="0.2"/>
    <row r="696" s="19" customFormat="1" ht="11.4" x14ac:dyDescent="0.2"/>
    <row r="697" s="19" customFormat="1" ht="11.4" x14ac:dyDescent="0.2"/>
    <row r="698" s="19" customFormat="1" ht="11.4" x14ac:dyDescent="0.2"/>
    <row r="699" s="19" customFormat="1" ht="11.4" x14ac:dyDescent="0.2"/>
    <row r="700" s="19" customFormat="1" ht="11.4" x14ac:dyDescent="0.2"/>
    <row r="701" s="19" customFormat="1" ht="11.4" x14ac:dyDescent="0.2"/>
    <row r="702" s="19" customFormat="1" ht="11.4" x14ac:dyDescent="0.2"/>
    <row r="703" s="19" customFormat="1" ht="11.4" x14ac:dyDescent="0.2"/>
    <row r="704" s="19" customFormat="1" ht="11.4" x14ac:dyDescent="0.2"/>
    <row r="705" s="19" customFormat="1" ht="11.4" x14ac:dyDescent="0.2"/>
    <row r="706" s="19" customFormat="1" ht="11.4" x14ac:dyDescent="0.2"/>
    <row r="707" s="19" customFormat="1" ht="11.4" x14ac:dyDescent="0.2"/>
    <row r="708" s="19" customFormat="1" ht="11.4" x14ac:dyDescent="0.2"/>
    <row r="709" s="19" customFormat="1" ht="11.4" x14ac:dyDescent="0.2"/>
    <row r="710" s="19" customFormat="1" ht="11.4" x14ac:dyDescent="0.2"/>
    <row r="711" s="19" customFormat="1" ht="11.4" x14ac:dyDescent="0.2"/>
    <row r="712" s="19" customFormat="1" ht="11.4" x14ac:dyDescent="0.2"/>
    <row r="713" s="19" customFormat="1" ht="11.4" x14ac:dyDescent="0.2"/>
    <row r="714" s="19" customFormat="1" ht="11.4" x14ac:dyDescent="0.2"/>
    <row r="715" s="19" customFormat="1" ht="11.4" x14ac:dyDescent="0.2"/>
    <row r="716" s="19" customFormat="1" ht="11.4" x14ac:dyDescent="0.2"/>
    <row r="717" s="19" customFormat="1" ht="11.4" x14ac:dyDescent="0.2"/>
    <row r="718" s="19" customFormat="1" ht="11.4" x14ac:dyDescent="0.2"/>
    <row r="719" s="19" customFormat="1" ht="11.4" x14ac:dyDescent="0.2"/>
    <row r="720" s="19" customFormat="1" ht="11.4" x14ac:dyDescent="0.2"/>
    <row r="721" s="19" customFormat="1" ht="11.4" x14ac:dyDescent="0.2"/>
    <row r="722" s="19" customFormat="1" ht="11.4" x14ac:dyDescent="0.2"/>
    <row r="723" s="19" customFormat="1" ht="11.4" x14ac:dyDescent="0.2"/>
    <row r="724" s="19" customFormat="1" ht="11.4" x14ac:dyDescent="0.2"/>
    <row r="725" s="19" customFormat="1" ht="11.4" x14ac:dyDescent="0.2"/>
    <row r="726" s="19" customFormat="1" ht="11.4" x14ac:dyDescent="0.2"/>
    <row r="727" s="19" customFormat="1" ht="11.4" x14ac:dyDescent="0.2"/>
    <row r="728" s="19" customFormat="1" ht="11.4" x14ac:dyDescent="0.2"/>
    <row r="729" s="19" customFormat="1" ht="11.4" x14ac:dyDescent="0.2"/>
    <row r="730" s="19" customFormat="1" ht="11.4" x14ac:dyDescent="0.2"/>
    <row r="731" s="19" customFormat="1" ht="11.4" x14ac:dyDescent="0.2"/>
    <row r="732" s="19" customFormat="1" ht="11.4" x14ac:dyDescent="0.2"/>
    <row r="733" s="19" customFormat="1" ht="11.4" x14ac:dyDescent="0.2"/>
    <row r="734" s="19" customFormat="1" ht="11.4" x14ac:dyDescent="0.2"/>
    <row r="735" s="19" customFormat="1" ht="11.4" x14ac:dyDescent="0.2"/>
    <row r="736" s="19" customFormat="1" ht="11.4" x14ac:dyDescent="0.2"/>
    <row r="737" s="19" customFormat="1" ht="11.4" x14ac:dyDescent="0.2"/>
    <row r="738" s="19" customFormat="1" ht="11.4" x14ac:dyDescent="0.2"/>
    <row r="739" s="19" customFormat="1" ht="11.4" x14ac:dyDescent="0.2"/>
    <row r="740" s="19" customFormat="1" ht="11.4" x14ac:dyDescent="0.2"/>
    <row r="741" s="19" customFormat="1" ht="11.4" x14ac:dyDescent="0.2"/>
    <row r="742" s="19" customFormat="1" ht="11.4" x14ac:dyDescent="0.2"/>
    <row r="743" s="19" customFormat="1" ht="11.4" x14ac:dyDescent="0.2"/>
    <row r="744" s="19" customFormat="1" ht="11.4" x14ac:dyDescent="0.2"/>
    <row r="745" s="19" customFormat="1" ht="11.4" x14ac:dyDescent="0.2"/>
    <row r="746" s="19" customFormat="1" ht="11.4" x14ac:dyDescent="0.2"/>
    <row r="747" s="19" customFormat="1" ht="11.4" x14ac:dyDescent="0.2"/>
    <row r="748" s="19" customFormat="1" ht="11.4" x14ac:dyDescent="0.2"/>
    <row r="749" s="19" customFormat="1" ht="11.4" x14ac:dyDescent="0.2"/>
    <row r="750" s="19" customFormat="1" ht="11.4" x14ac:dyDescent="0.2"/>
    <row r="751" s="19" customFormat="1" ht="11.4" x14ac:dyDescent="0.2"/>
    <row r="752" s="19" customFormat="1" ht="11.4" x14ac:dyDescent="0.2"/>
    <row r="753" s="19" customFormat="1" ht="11.4" x14ac:dyDescent="0.2"/>
    <row r="754" s="19" customFormat="1" ht="11.4" x14ac:dyDescent="0.2"/>
    <row r="755" s="19" customFormat="1" ht="11.4" x14ac:dyDescent="0.2"/>
    <row r="756" s="19" customFormat="1" ht="11.4" x14ac:dyDescent="0.2"/>
    <row r="757" s="19" customFormat="1" ht="11.4" x14ac:dyDescent="0.2"/>
    <row r="758" s="19" customFormat="1" ht="11.4" x14ac:dyDescent="0.2"/>
    <row r="759" s="19" customFormat="1" ht="11.4" x14ac:dyDescent="0.2"/>
    <row r="760" s="19" customFormat="1" ht="11.4" x14ac:dyDescent="0.2"/>
    <row r="761" s="19" customFormat="1" ht="11.4" x14ac:dyDescent="0.2"/>
    <row r="762" s="19" customFormat="1" ht="11.4" x14ac:dyDescent="0.2"/>
    <row r="763" s="19" customFormat="1" ht="11.4" x14ac:dyDescent="0.2"/>
    <row r="764" s="19" customFormat="1" ht="11.4" x14ac:dyDescent="0.2"/>
    <row r="765" s="19" customFormat="1" ht="11.4" x14ac:dyDescent="0.2"/>
    <row r="766" s="19" customFormat="1" ht="11.4" x14ac:dyDescent="0.2"/>
    <row r="767" s="19" customFormat="1" ht="11.4" x14ac:dyDescent="0.2"/>
    <row r="768" s="19" customFormat="1" ht="11.4" x14ac:dyDescent="0.2"/>
    <row r="769" s="19" customFormat="1" ht="11.4" x14ac:dyDescent="0.2"/>
    <row r="770" s="19" customFormat="1" ht="11.4" x14ac:dyDescent="0.2"/>
    <row r="771" s="19" customFormat="1" ht="11.4" x14ac:dyDescent="0.2"/>
    <row r="772" s="19" customFormat="1" ht="11.4" x14ac:dyDescent="0.2"/>
    <row r="773" s="19" customFormat="1" ht="11.4" x14ac:dyDescent="0.2"/>
    <row r="774" s="19" customFormat="1" ht="11.4" x14ac:dyDescent="0.2"/>
    <row r="775" s="19" customFormat="1" ht="11.4" x14ac:dyDescent="0.2"/>
    <row r="776" s="19" customFormat="1" ht="11.4" x14ac:dyDescent="0.2"/>
    <row r="777" s="19" customFormat="1" ht="11.4" x14ac:dyDescent="0.2"/>
    <row r="778" s="19" customFormat="1" ht="11.4" x14ac:dyDescent="0.2"/>
    <row r="779" s="19" customFormat="1" ht="11.4" x14ac:dyDescent="0.2"/>
    <row r="780" s="19" customFormat="1" ht="11.4" x14ac:dyDescent="0.2"/>
    <row r="781" s="19" customFormat="1" ht="11.4" x14ac:dyDescent="0.2"/>
    <row r="782" s="19" customFormat="1" ht="11.4" x14ac:dyDescent="0.2"/>
    <row r="783" s="19" customFormat="1" ht="11.4" x14ac:dyDescent="0.2"/>
    <row r="784" s="19" customFormat="1" ht="11.4" x14ac:dyDescent="0.2"/>
    <row r="785" s="19" customFormat="1" ht="11.4" x14ac:dyDescent="0.2"/>
    <row r="786" s="19" customFormat="1" ht="11.4" x14ac:dyDescent="0.2"/>
    <row r="787" s="19" customFormat="1" ht="11.4" x14ac:dyDescent="0.2"/>
    <row r="788" s="19" customFormat="1" ht="11.4" x14ac:dyDescent="0.2"/>
    <row r="789" s="19" customFormat="1" ht="11.4" x14ac:dyDescent="0.2"/>
    <row r="790" s="19" customFormat="1" ht="11.4" x14ac:dyDescent="0.2"/>
    <row r="791" s="19" customFormat="1" ht="11.4" x14ac:dyDescent="0.2"/>
    <row r="792" s="19" customFormat="1" ht="11.4" x14ac:dyDescent="0.2"/>
    <row r="793" s="19" customFormat="1" ht="11.4" x14ac:dyDescent="0.2"/>
    <row r="794" s="19" customFormat="1" ht="11.4" x14ac:dyDescent="0.2"/>
    <row r="795" s="19" customFormat="1" ht="11.4" x14ac:dyDescent="0.2"/>
    <row r="796" s="19" customFormat="1" ht="11.4" x14ac:dyDescent="0.2"/>
    <row r="797" s="19" customFormat="1" ht="11.4" x14ac:dyDescent="0.2"/>
    <row r="798" s="19" customFormat="1" ht="11.4" x14ac:dyDescent="0.2"/>
    <row r="799" s="19" customFormat="1" ht="11.4" x14ac:dyDescent="0.2"/>
    <row r="800" s="19" customFormat="1" ht="11.4" x14ac:dyDescent="0.2"/>
    <row r="801" s="19" customFormat="1" ht="11.4" x14ac:dyDescent="0.2"/>
    <row r="802" s="19" customFormat="1" ht="11.4" x14ac:dyDescent="0.2"/>
    <row r="803" s="19" customFormat="1" ht="11.4" x14ac:dyDescent="0.2"/>
    <row r="804" s="19" customFormat="1" ht="11.4" x14ac:dyDescent="0.2"/>
    <row r="805" s="19" customFormat="1" ht="11.4" x14ac:dyDescent="0.2"/>
    <row r="806" s="19" customFormat="1" ht="11.4" x14ac:dyDescent="0.2"/>
    <row r="807" s="19" customFormat="1" ht="11.4" x14ac:dyDescent="0.2"/>
    <row r="808" s="19" customFormat="1" ht="11.4" x14ac:dyDescent="0.2"/>
    <row r="809" s="19" customFormat="1" ht="11.4" x14ac:dyDescent="0.2"/>
    <row r="810" s="19" customFormat="1" ht="11.4" x14ac:dyDescent="0.2"/>
    <row r="811" s="19" customFormat="1" ht="11.4" x14ac:dyDescent="0.2"/>
    <row r="812" s="19" customFormat="1" ht="11.4" x14ac:dyDescent="0.2"/>
    <row r="813" s="19" customFormat="1" ht="11.4" x14ac:dyDescent="0.2"/>
    <row r="814" s="19" customFormat="1" ht="11.4" x14ac:dyDescent="0.2"/>
    <row r="815" s="19" customFormat="1" ht="11.4" x14ac:dyDescent="0.2"/>
    <row r="816" s="19" customFormat="1" ht="11.4" x14ac:dyDescent="0.2"/>
    <row r="817" s="19" customFormat="1" ht="11.4" x14ac:dyDescent="0.2"/>
    <row r="818" s="19" customFormat="1" ht="11.4" x14ac:dyDescent="0.2"/>
    <row r="819" s="19" customFormat="1" ht="11.4" x14ac:dyDescent="0.2"/>
    <row r="820" s="19" customFormat="1" ht="11.4" x14ac:dyDescent="0.2"/>
    <row r="821" s="19" customFormat="1" ht="11.4" x14ac:dyDescent="0.2"/>
    <row r="822" s="19" customFormat="1" ht="11.4" x14ac:dyDescent="0.2"/>
    <row r="823" s="19" customFormat="1" ht="11.4" x14ac:dyDescent="0.2"/>
    <row r="824" s="19" customFormat="1" ht="11.4" x14ac:dyDescent="0.2"/>
    <row r="825" s="19" customFormat="1" ht="11.4" x14ac:dyDescent="0.2"/>
    <row r="826" s="19" customFormat="1" ht="11.4" x14ac:dyDescent="0.2"/>
    <row r="827" s="19" customFormat="1" ht="11.4" x14ac:dyDescent="0.2"/>
    <row r="828" s="19" customFormat="1" ht="11.4" x14ac:dyDescent="0.2"/>
    <row r="829" s="19" customFormat="1" ht="11.4" x14ac:dyDescent="0.2"/>
    <row r="830" s="19" customFormat="1" ht="11.4" x14ac:dyDescent="0.2"/>
    <row r="831" s="19" customFormat="1" ht="11.4" x14ac:dyDescent="0.2"/>
    <row r="832" s="19" customFormat="1" ht="11.4" x14ac:dyDescent="0.2"/>
    <row r="833" s="19" customFormat="1" ht="11.4" x14ac:dyDescent="0.2"/>
    <row r="834" s="19" customFormat="1" ht="11.4" x14ac:dyDescent="0.2"/>
    <row r="835" s="19" customFormat="1" ht="11.4" x14ac:dyDescent="0.2"/>
    <row r="836" s="19" customFormat="1" ht="11.4" x14ac:dyDescent="0.2"/>
    <row r="837" s="19" customFormat="1" ht="11.4" x14ac:dyDescent="0.2"/>
    <row r="838" s="19" customFormat="1" ht="11.4" x14ac:dyDescent="0.2"/>
    <row r="839" s="19" customFormat="1" ht="11.4" x14ac:dyDescent="0.2"/>
    <row r="840" s="19" customFormat="1" ht="11.4" x14ac:dyDescent="0.2"/>
  </sheetData>
  <mergeCells count="11">
    <mergeCell ref="B12:G12"/>
    <mergeCell ref="D6:F6"/>
    <mergeCell ref="B8:G8"/>
    <mergeCell ref="B9:G9"/>
    <mergeCell ref="B10:E10"/>
    <mergeCell ref="B11:G11"/>
    <mergeCell ref="B13:G13"/>
    <mergeCell ref="A18:B18"/>
    <mergeCell ref="A19:B19"/>
    <mergeCell ref="A25:B25"/>
    <mergeCell ref="A26:B26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outlinePr summaryBelow="0" summaryRight="0"/>
    <pageSetUpPr fitToPage="1"/>
  </sheetPr>
  <dimension ref="A1:F194"/>
  <sheetViews>
    <sheetView zoomScale="85" zoomScaleNormal="85" zoomScaleSheetLayoutView="85" workbookViewId="0">
      <pane xSplit="6" ySplit="4" topLeftCell="G5" activePane="bottomRight" state="frozen"/>
      <selection activeCell="C38" sqref="C38"/>
      <selection pane="topRight" activeCell="C38" sqref="C38"/>
      <selection pane="bottomLeft" activeCell="C38" sqref="C38"/>
      <selection pane="bottomRight" activeCell="C38" sqref="C38"/>
    </sheetView>
  </sheetViews>
  <sheetFormatPr defaultColWidth="8.88671875" defaultRowHeight="11.4" x14ac:dyDescent="0.3"/>
  <cols>
    <col min="1" max="1" width="50.77734375" style="77" customWidth="1"/>
    <col min="2" max="2" width="16.6640625" style="77" customWidth="1"/>
    <col min="3" max="3" width="5.6640625" style="77" customWidth="1"/>
    <col min="4" max="4" width="7.6640625" style="77" customWidth="1"/>
    <col min="5" max="5" width="8.88671875" style="77" customWidth="1"/>
    <col min="6" max="6" width="11.5546875" style="77" customWidth="1"/>
    <col min="7" max="16384" width="8.88671875" style="77"/>
  </cols>
  <sheetData>
    <row r="1" spans="1:6" s="69" customFormat="1" ht="15.6" x14ac:dyDescent="0.3">
      <c r="A1" s="64" t="s">
        <v>30</v>
      </c>
      <c r="B1" s="65"/>
      <c r="C1" s="65"/>
      <c r="D1" s="66"/>
      <c r="E1" s="67"/>
      <c r="F1" s="68"/>
    </row>
    <row r="2" spans="1:6" s="69" customFormat="1" ht="15.6" x14ac:dyDescent="0.3">
      <c r="A2" s="212" t="s">
        <v>2</v>
      </c>
      <c r="B2" s="213"/>
      <c r="C2" s="213"/>
      <c r="D2" s="213"/>
      <c r="E2" s="213"/>
      <c r="F2" s="214"/>
    </row>
    <row r="3" spans="1:6" s="69" customFormat="1" ht="13.8" thickBot="1" x14ac:dyDescent="0.35">
      <c r="A3" s="70" t="s">
        <v>8</v>
      </c>
      <c r="B3" s="71" t="s">
        <v>31</v>
      </c>
      <c r="C3" s="72"/>
      <c r="D3" s="71"/>
      <c r="E3" s="71"/>
      <c r="F3" s="73"/>
    </row>
    <row r="4" spans="1:6" x14ac:dyDescent="0.3">
      <c r="A4" s="74" t="s">
        <v>32</v>
      </c>
      <c r="B4" s="74" t="s">
        <v>33</v>
      </c>
      <c r="C4" s="74" t="s">
        <v>34</v>
      </c>
      <c r="D4" s="75" t="s">
        <v>35</v>
      </c>
      <c r="E4" s="76" t="s">
        <v>36</v>
      </c>
      <c r="F4" s="76" t="s">
        <v>14</v>
      </c>
    </row>
    <row r="5" spans="1:6" ht="12" x14ac:dyDescent="0.3">
      <c r="A5" s="78" t="s">
        <v>15</v>
      </c>
      <c r="B5" s="79" t="s">
        <v>37</v>
      </c>
      <c r="C5" s="80"/>
      <c r="D5" s="80" t="s">
        <v>23</v>
      </c>
      <c r="E5" s="81"/>
      <c r="F5" s="82">
        <f>SUM(F6,F25,F88,F112)</f>
        <v>0</v>
      </c>
    </row>
    <row r="6" spans="1:6" ht="12" x14ac:dyDescent="0.3">
      <c r="A6" s="83" t="s">
        <v>38</v>
      </c>
      <c r="B6" s="84"/>
      <c r="C6" s="85"/>
      <c r="D6" s="85" t="s">
        <v>39</v>
      </c>
      <c r="E6" s="86"/>
      <c r="F6" s="87">
        <f>SUM(F7:F24)</f>
        <v>0</v>
      </c>
    </row>
    <row r="7" spans="1:6" x14ac:dyDescent="0.3">
      <c r="A7" s="88" t="s">
        <v>40</v>
      </c>
      <c r="B7" s="89"/>
      <c r="C7" s="90"/>
      <c r="D7" s="89"/>
      <c r="E7" s="33"/>
      <c r="F7" s="33"/>
    </row>
    <row r="8" spans="1:6" ht="22.8" x14ac:dyDescent="0.3">
      <c r="A8" s="91" t="s">
        <v>41</v>
      </c>
      <c r="B8" s="89" t="s">
        <v>42</v>
      </c>
      <c r="C8" s="90" t="s">
        <v>43</v>
      </c>
      <c r="D8" s="89">
        <v>1</v>
      </c>
      <c r="E8" s="63"/>
      <c r="F8" s="33">
        <f t="shared" ref="F8" si="0">D8*E8</f>
        <v>0</v>
      </c>
    </row>
    <row r="9" spans="1:6" x14ac:dyDescent="0.3">
      <c r="A9" s="91" t="s">
        <v>44</v>
      </c>
      <c r="B9" s="89" t="s">
        <v>45</v>
      </c>
      <c r="C9" s="90" t="s">
        <v>43</v>
      </c>
      <c r="D9" s="89">
        <v>1</v>
      </c>
      <c r="E9" s="63"/>
      <c r="F9" s="33">
        <f>D9*E9</f>
        <v>0</v>
      </c>
    </row>
    <row r="10" spans="1:6" x14ac:dyDescent="0.3">
      <c r="A10" s="91" t="s">
        <v>46</v>
      </c>
      <c r="B10" s="89" t="s">
        <v>47</v>
      </c>
      <c r="C10" s="90" t="s">
        <v>43</v>
      </c>
      <c r="D10" s="89">
        <v>1</v>
      </c>
      <c r="E10" s="63"/>
      <c r="F10" s="33">
        <f t="shared" ref="F10:F18" si="1">D10*E10</f>
        <v>0</v>
      </c>
    </row>
    <row r="11" spans="1:6" ht="22.8" x14ac:dyDescent="0.3">
      <c r="A11" s="91" t="s">
        <v>48</v>
      </c>
      <c r="B11" s="89" t="s">
        <v>49</v>
      </c>
      <c r="C11" s="90" t="s">
        <v>43</v>
      </c>
      <c r="D11" s="89">
        <v>1</v>
      </c>
      <c r="E11" s="63"/>
      <c r="F11" s="33">
        <f t="shared" si="1"/>
        <v>0</v>
      </c>
    </row>
    <row r="12" spans="1:6" x14ac:dyDescent="0.3">
      <c r="A12" s="91" t="s">
        <v>50</v>
      </c>
      <c r="B12" s="89" t="s">
        <v>51</v>
      </c>
      <c r="C12" s="90" t="s">
        <v>43</v>
      </c>
      <c r="D12" s="89">
        <v>2</v>
      </c>
      <c r="E12" s="63"/>
      <c r="F12" s="33">
        <f t="shared" si="1"/>
        <v>0</v>
      </c>
    </row>
    <row r="13" spans="1:6" ht="22.8" x14ac:dyDescent="0.3">
      <c r="A13" s="91" t="s">
        <v>52</v>
      </c>
      <c r="B13" s="89" t="s">
        <v>53</v>
      </c>
      <c r="C13" s="90" t="s">
        <v>43</v>
      </c>
      <c r="D13" s="89">
        <v>1</v>
      </c>
      <c r="E13" s="63"/>
      <c r="F13" s="33">
        <f t="shared" si="1"/>
        <v>0</v>
      </c>
    </row>
    <row r="14" spans="1:6" ht="22.8" x14ac:dyDescent="0.3">
      <c r="A14" s="91" t="s">
        <v>54</v>
      </c>
      <c r="B14" s="89" t="s">
        <v>55</v>
      </c>
      <c r="C14" s="90" t="s">
        <v>43</v>
      </c>
      <c r="D14" s="89">
        <v>1</v>
      </c>
      <c r="E14" s="63"/>
      <c r="F14" s="33">
        <f t="shared" si="1"/>
        <v>0</v>
      </c>
    </row>
    <row r="15" spans="1:6" s="92" customFormat="1" ht="22.8" x14ac:dyDescent="0.3">
      <c r="A15" s="91" t="s">
        <v>56</v>
      </c>
      <c r="B15" s="89" t="s">
        <v>57</v>
      </c>
      <c r="C15" s="90" t="s">
        <v>43</v>
      </c>
      <c r="D15" s="89">
        <v>1</v>
      </c>
      <c r="E15" s="63"/>
      <c r="F15" s="33">
        <f t="shared" si="1"/>
        <v>0</v>
      </c>
    </row>
    <row r="16" spans="1:6" s="92" customFormat="1" x14ac:dyDescent="0.3">
      <c r="A16" s="91" t="s">
        <v>58</v>
      </c>
      <c r="B16" s="89" t="s">
        <v>47</v>
      </c>
      <c r="C16" s="90" t="s">
        <v>43</v>
      </c>
      <c r="D16" s="89">
        <v>1</v>
      </c>
      <c r="E16" s="63"/>
      <c r="F16" s="33">
        <f t="shared" si="1"/>
        <v>0</v>
      </c>
    </row>
    <row r="17" spans="1:6" x14ac:dyDescent="0.3">
      <c r="A17" s="88" t="s">
        <v>59</v>
      </c>
      <c r="B17" s="89"/>
      <c r="C17" s="90"/>
      <c r="D17" s="89"/>
      <c r="E17" s="63"/>
      <c r="F17" s="33"/>
    </row>
    <row r="18" spans="1:6" ht="22.8" x14ac:dyDescent="0.3">
      <c r="A18" s="91" t="s">
        <v>60</v>
      </c>
      <c r="B18" s="89" t="s">
        <v>61</v>
      </c>
      <c r="C18" s="90" t="s">
        <v>43</v>
      </c>
      <c r="D18" s="89">
        <v>1</v>
      </c>
      <c r="E18" s="63"/>
      <c r="F18" s="33">
        <f t="shared" si="1"/>
        <v>0</v>
      </c>
    </row>
    <row r="19" spans="1:6" x14ac:dyDescent="0.3">
      <c r="A19" s="91" t="s">
        <v>44</v>
      </c>
      <c r="B19" s="89" t="s">
        <v>62</v>
      </c>
      <c r="C19" s="90" t="s">
        <v>43</v>
      </c>
      <c r="D19" s="89">
        <v>1</v>
      </c>
      <c r="E19" s="63"/>
      <c r="F19" s="33">
        <f>D19*E19</f>
        <v>0</v>
      </c>
    </row>
    <row r="20" spans="1:6" x14ac:dyDescent="0.3">
      <c r="A20" s="91" t="s">
        <v>46</v>
      </c>
      <c r="B20" s="89" t="s">
        <v>47</v>
      </c>
      <c r="C20" s="90" t="s">
        <v>43</v>
      </c>
      <c r="D20" s="89">
        <v>1</v>
      </c>
      <c r="E20" s="63"/>
      <c r="F20" s="33">
        <f t="shared" ref="F20:F24" si="2">D20*E20</f>
        <v>0</v>
      </c>
    </row>
    <row r="21" spans="1:6" ht="22.8" x14ac:dyDescent="0.3">
      <c r="A21" s="91" t="s">
        <v>48</v>
      </c>
      <c r="B21" s="89" t="s">
        <v>49</v>
      </c>
      <c r="C21" s="90" t="s">
        <v>43</v>
      </c>
      <c r="D21" s="89">
        <v>1</v>
      </c>
      <c r="E21" s="63"/>
      <c r="F21" s="33">
        <f t="shared" si="2"/>
        <v>0</v>
      </c>
    </row>
    <row r="22" spans="1:6" x14ac:dyDescent="0.3">
      <c r="A22" s="91" t="s">
        <v>50</v>
      </c>
      <c r="B22" s="89" t="s">
        <v>51</v>
      </c>
      <c r="C22" s="90" t="s">
        <v>43</v>
      </c>
      <c r="D22" s="89">
        <v>2</v>
      </c>
      <c r="E22" s="63"/>
      <c r="F22" s="33">
        <f t="shared" si="2"/>
        <v>0</v>
      </c>
    </row>
    <row r="23" spans="1:6" s="92" customFormat="1" ht="22.8" x14ac:dyDescent="0.3">
      <c r="A23" s="91" t="s">
        <v>63</v>
      </c>
      <c r="B23" s="89" t="s">
        <v>64</v>
      </c>
      <c r="C23" s="90" t="s">
        <v>43</v>
      </c>
      <c r="D23" s="89">
        <v>1</v>
      </c>
      <c r="E23" s="63"/>
      <c r="F23" s="33">
        <f t="shared" si="2"/>
        <v>0</v>
      </c>
    </row>
    <row r="24" spans="1:6" s="92" customFormat="1" x14ac:dyDescent="0.3">
      <c r="A24" s="91" t="s">
        <v>58</v>
      </c>
      <c r="B24" s="89" t="s">
        <v>47</v>
      </c>
      <c r="C24" s="90" t="s">
        <v>43</v>
      </c>
      <c r="D24" s="89">
        <v>1</v>
      </c>
      <c r="E24" s="63"/>
      <c r="F24" s="33">
        <f t="shared" si="2"/>
        <v>0</v>
      </c>
    </row>
    <row r="25" spans="1:6" s="19" customFormat="1" ht="12" x14ac:dyDescent="0.2">
      <c r="A25" s="93" t="s">
        <v>65</v>
      </c>
      <c r="B25" s="84"/>
      <c r="C25" s="85"/>
      <c r="D25" s="85" t="s">
        <v>39</v>
      </c>
      <c r="E25" s="86"/>
      <c r="F25" s="87">
        <f>SUM(F26:F87)</f>
        <v>0</v>
      </c>
    </row>
    <row r="26" spans="1:6" s="19" customFormat="1" x14ac:dyDescent="0.2">
      <c r="A26" s="88" t="s">
        <v>66</v>
      </c>
      <c r="B26" s="89" t="s">
        <v>67</v>
      </c>
      <c r="C26" s="90" t="s">
        <v>43</v>
      </c>
      <c r="D26" s="94">
        <v>1</v>
      </c>
      <c r="E26" s="63"/>
      <c r="F26" s="33">
        <f t="shared" ref="F26" si="3">D26*E26</f>
        <v>0</v>
      </c>
    </row>
    <row r="27" spans="1:6" s="99" customFormat="1" ht="20.399999999999999" x14ac:dyDescent="0.2">
      <c r="A27" s="95" t="s">
        <v>68</v>
      </c>
      <c r="B27" s="96"/>
      <c r="C27" s="97" t="s">
        <v>43</v>
      </c>
      <c r="D27" s="97">
        <v>2</v>
      </c>
      <c r="E27" s="98"/>
      <c r="F27" s="98"/>
    </row>
    <row r="28" spans="1:6" s="99" customFormat="1" ht="10.199999999999999" x14ac:dyDescent="0.2">
      <c r="A28" s="95" t="s">
        <v>69</v>
      </c>
      <c r="B28" s="96"/>
      <c r="C28" s="97" t="s">
        <v>43</v>
      </c>
      <c r="D28" s="97">
        <v>2</v>
      </c>
      <c r="E28" s="98"/>
      <c r="F28" s="98"/>
    </row>
    <row r="29" spans="1:6" s="99" customFormat="1" ht="10.199999999999999" x14ac:dyDescent="0.2">
      <c r="A29" s="95" t="s">
        <v>70</v>
      </c>
      <c r="B29" s="96"/>
      <c r="C29" s="97" t="s">
        <v>43</v>
      </c>
      <c r="D29" s="97">
        <v>4</v>
      </c>
      <c r="E29" s="98"/>
      <c r="F29" s="98"/>
    </row>
    <row r="30" spans="1:6" s="99" customFormat="1" ht="10.199999999999999" x14ac:dyDescent="0.2">
      <c r="A30" s="95" t="s">
        <v>71</v>
      </c>
      <c r="B30" s="96"/>
      <c r="C30" s="97" t="s">
        <v>43</v>
      </c>
      <c r="D30" s="97">
        <v>1</v>
      </c>
      <c r="E30" s="98"/>
      <c r="F30" s="98"/>
    </row>
    <row r="31" spans="1:6" s="99" customFormat="1" ht="10.199999999999999" x14ac:dyDescent="0.2">
      <c r="A31" s="100" t="s">
        <v>72</v>
      </c>
      <c r="B31" s="100"/>
      <c r="C31" s="97" t="s">
        <v>43</v>
      </c>
      <c r="D31" s="97">
        <v>1</v>
      </c>
      <c r="E31" s="98"/>
      <c r="F31" s="98"/>
    </row>
    <row r="32" spans="1:6" s="104" customFormat="1" ht="10.199999999999999" x14ac:dyDescent="0.2">
      <c r="A32" s="101" t="s">
        <v>73</v>
      </c>
      <c r="B32" s="101"/>
      <c r="C32" s="97" t="s">
        <v>43</v>
      </c>
      <c r="D32" s="102">
        <v>1</v>
      </c>
      <c r="E32" s="103"/>
      <c r="F32" s="103"/>
    </row>
    <row r="33" spans="1:6" s="104" customFormat="1" ht="10.199999999999999" x14ac:dyDescent="0.2">
      <c r="A33" s="101" t="s">
        <v>74</v>
      </c>
      <c r="B33" s="101"/>
      <c r="C33" s="97" t="s">
        <v>43</v>
      </c>
      <c r="D33" s="102">
        <v>1</v>
      </c>
      <c r="E33" s="103"/>
      <c r="F33" s="103"/>
    </row>
    <row r="34" spans="1:6" s="99" customFormat="1" ht="10.199999999999999" x14ac:dyDescent="0.2">
      <c r="A34" s="100" t="s">
        <v>75</v>
      </c>
      <c r="B34" s="100"/>
      <c r="C34" s="97" t="s">
        <v>43</v>
      </c>
      <c r="D34" s="105">
        <v>10</v>
      </c>
      <c r="E34" s="98"/>
      <c r="F34" s="98"/>
    </row>
    <row r="35" spans="1:6" s="99" customFormat="1" ht="10.199999999999999" x14ac:dyDescent="0.2">
      <c r="A35" s="106" t="s">
        <v>76</v>
      </c>
      <c r="B35" s="106"/>
      <c r="C35" s="97" t="s">
        <v>43</v>
      </c>
      <c r="D35" s="107">
        <v>1</v>
      </c>
      <c r="E35" s="98"/>
      <c r="F35" s="98"/>
    </row>
    <row r="36" spans="1:6" s="99" customFormat="1" ht="10.199999999999999" x14ac:dyDescent="0.2">
      <c r="A36" s="100" t="s">
        <v>77</v>
      </c>
      <c r="B36" s="100"/>
      <c r="C36" s="97" t="s">
        <v>43</v>
      </c>
      <c r="D36" s="97">
        <v>3</v>
      </c>
      <c r="E36" s="98"/>
      <c r="F36" s="98"/>
    </row>
    <row r="37" spans="1:6" s="99" customFormat="1" ht="10.199999999999999" x14ac:dyDescent="0.2">
      <c r="A37" s="100" t="s">
        <v>78</v>
      </c>
      <c r="B37" s="100"/>
      <c r="C37" s="97" t="s">
        <v>43</v>
      </c>
      <c r="D37" s="97">
        <v>1</v>
      </c>
      <c r="E37" s="98"/>
      <c r="F37" s="98"/>
    </row>
    <row r="38" spans="1:6" s="99" customFormat="1" ht="10.199999999999999" x14ac:dyDescent="0.2">
      <c r="A38" s="100" t="s">
        <v>79</v>
      </c>
      <c r="B38" s="100"/>
      <c r="C38" s="97" t="s">
        <v>43</v>
      </c>
      <c r="D38" s="97">
        <v>1</v>
      </c>
      <c r="E38" s="98"/>
      <c r="F38" s="98"/>
    </row>
    <row r="39" spans="1:6" s="99" customFormat="1" ht="10.199999999999999" x14ac:dyDescent="0.2">
      <c r="A39" s="100" t="s">
        <v>80</v>
      </c>
      <c r="B39" s="100"/>
      <c r="C39" s="97" t="s">
        <v>43</v>
      </c>
      <c r="D39" s="97">
        <v>16</v>
      </c>
      <c r="E39" s="98"/>
      <c r="F39" s="98"/>
    </row>
    <row r="40" spans="1:6" s="99" customFormat="1" ht="10.199999999999999" x14ac:dyDescent="0.2">
      <c r="A40" s="100" t="s">
        <v>81</v>
      </c>
      <c r="B40" s="100"/>
      <c r="C40" s="97" t="s">
        <v>43</v>
      </c>
      <c r="D40" s="97">
        <v>16</v>
      </c>
      <c r="E40" s="98"/>
      <c r="F40" s="98"/>
    </row>
    <row r="41" spans="1:6" s="99" customFormat="1" ht="10.199999999999999" x14ac:dyDescent="0.2">
      <c r="A41" s="106" t="s">
        <v>82</v>
      </c>
      <c r="B41" s="106"/>
      <c r="C41" s="97" t="s">
        <v>43</v>
      </c>
      <c r="D41" s="97">
        <v>7</v>
      </c>
      <c r="E41" s="98"/>
      <c r="F41" s="98"/>
    </row>
    <row r="42" spans="1:6" s="99" customFormat="1" ht="10.199999999999999" x14ac:dyDescent="0.2">
      <c r="A42" s="95" t="s">
        <v>83</v>
      </c>
      <c r="B42" s="95"/>
      <c r="C42" s="97" t="s">
        <v>43</v>
      </c>
      <c r="D42" s="97">
        <v>11</v>
      </c>
      <c r="E42" s="98"/>
      <c r="F42" s="98"/>
    </row>
    <row r="43" spans="1:6" s="99" customFormat="1" ht="10.199999999999999" x14ac:dyDescent="0.2">
      <c r="A43" s="106" t="s">
        <v>84</v>
      </c>
      <c r="B43" s="95"/>
      <c r="C43" s="97" t="s">
        <v>43</v>
      </c>
      <c r="D43" s="97">
        <v>18</v>
      </c>
      <c r="E43" s="98"/>
      <c r="F43" s="98"/>
    </row>
    <row r="44" spans="1:6" s="99" customFormat="1" ht="10.199999999999999" x14ac:dyDescent="0.2">
      <c r="A44" s="100" t="s">
        <v>85</v>
      </c>
      <c r="B44" s="100"/>
      <c r="C44" s="97" t="s">
        <v>43</v>
      </c>
      <c r="D44" s="105">
        <v>8</v>
      </c>
      <c r="E44" s="98"/>
      <c r="F44" s="98"/>
    </row>
    <row r="45" spans="1:6" s="99" customFormat="1" ht="10.199999999999999" x14ac:dyDescent="0.2">
      <c r="A45" s="100" t="s">
        <v>86</v>
      </c>
      <c r="B45" s="100"/>
      <c r="C45" s="97" t="s">
        <v>43</v>
      </c>
      <c r="D45" s="105">
        <v>8</v>
      </c>
      <c r="E45" s="98"/>
      <c r="F45" s="98"/>
    </row>
    <row r="46" spans="1:6" s="99" customFormat="1" ht="10.199999999999999" x14ac:dyDescent="0.2">
      <c r="A46" s="106" t="s">
        <v>87</v>
      </c>
      <c r="B46" s="106"/>
      <c r="C46" s="97" t="s">
        <v>43</v>
      </c>
      <c r="D46" s="97">
        <v>61</v>
      </c>
      <c r="E46" s="98"/>
      <c r="F46" s="98"/>
    </row>
    <row r="47" spans="1:6" s="99" customFormat="1" ht="10.199999999999999" x14ac:dyDescent="0.2">
      <c r="A47" s="100" t="s">
        <v>88</v>
      </c>
      <c r="B47" s="100"/>
      <c r="C47" s="97" t="s">
        <v>43</v>
      </c>
      <c r="D47" s="105">
        <v>1</v>
      </c>
      <c r="E47" s="98"/>
      <c r="F47" s="98"/>
    </row>
    <row r="48" spans="1:6" s="99" customFormat="1" ht="10.199999999999999" x14ac:dyDescent="0.2">
      <c r="A48" s="106" t="s">
        <v>89</v>
      </c>
      <c r="B48" s="106"/>
      <c r="C48" s="97" t="s">
        <v>43</v>
      </c>
      <c r="D48" s="97">
        <v>1</v>
      </c>
      <c r="E48" s="98"/>
      <c r="F48" s="98"/>
    </row>
    <row r="49" spans="1:6" s="99" customFormat="1" ht="10.199999999999999" x14ac:dyDescent="0.2">
      <c r="A49" s="106" t="s">
        <v>90</v>
      </c>
      <c r="B49" s="106"/>
      <c r="C49" s="97" t="s">
        <v>43</v>
      </c>
      <c r="D49" s="107">
        <v>1</v>
      </c>
      <c r="E49" s="98"/>
      <c r="F49" s="98"/>
    </row>
    <row r="50" spans="1:6" s="99" customFormat="1" ht="10.199999999999999" x14ac:dyDescent="0.2">
      <c r="A50" s="100" t="s">
        <v>91</v>
      </c>
      <c r="B50" s="108" t="s">
        <v>92</v>
      </c>
      <c r="C50" s="97" t="s">
        <v>43</v>
      </c>
      <c r="D50" s="109">
        <v>3</v>
      </c>
      <c r="E50" s="98"/>
      <c r="F50" s="98"/>
    </row>
    <row r="51" spans="1:6" s="99" customFormat="1" ht="10.199999999999999" x14ac:dyDescent="0.2">
      <c r="A51" s="100" t="s">
        <v>91</v>
      </c>
      <c r="B51" s="108" t="s">
        <v>93</v>
      </c>
      <c r="C51" s="97" t="s">
        <v>43</v>
      </c>
      <c r="D51" s="109">
        <v>1</v>
      </c>
      <c r="E51" s="98"/>
      <c r="F51" s="98"/>
    </row>
    <row r="52" spans="1:6" s="99" customFormat="1" ht="10.199999999999999" x14ac:dyDescent="0.2">
      <c r="A52" s="100" t="s">
        <v>91</v>
      </c>
      <c r="B52" s="108" t="s">
        <v>94</v>
      </c>
      <c r="C52" s="97" t="s">
        <v>43</v>
      </c>
      <c r="D52" s="109">
        <v>1</v>
      </c>
      <c r="E52" s="98"/>
      <c r="F52" s="98"/>
    </row>
    <row r="53" spans="1:6" s="99" customFormat="1" ht="10.199999999999999" x14ac:dyDescent="0.2">
      <c r="A53" s="100" t="s">
        <v>91</v>
      </c>
      <c r="B53" s="108" t="s">
        <v>95</v>
      </c>
      <c r="C53" s="97" t="s">
        <v>43</v>
      </c>
      <c r="D53" s="109">
        <v>548</v>
      </c>
      <c r="E53" s="98"/>
      <c r="F53" s="98"/>
    </row>
    <row r="54" spans="1:6" s="99" customFormat="1" ht="10.199999999999999" x14ac:dyDescent="0.2">
      <c r="A54" s="100" t="s">
        <v>96</v>
      </c>
      <c r="B54" s="100"/>
      <c r="C54" s="97" t="s">
        <v>43</v>
      </c>
      <c r="D54" s="109">
        <v>137</v>
      </c>
      <c r="E54" s="98"/>
      <c r="F54" s="98"/>
    </row>
    <row r="55" spans="1:6" s="104" customFormat="1" ht="10.199999999999999" x14ac:dyDescent="0.2">
      <c r="A55" s="101" t="s">
        <v>97</v>
      </c>
      <c r="B55" s="101"/>
      <c r="C55" s="110" t="s">
        <v>98</v>
      </c>
      <c r="D55" s="110">
        <v>1</v>
      </c>
      <c r="E55" s="103"/>
      <c r="F55" s="103"/>
    </row>
    <row r="56" spans="1:6" s="19" customFormat="1" x14ac:dyDescent="0.2">
      <c r="A56" s="88" t="s">
        <v>99</v>
      </c>
      <c r="B56" s="89" t="s">
        <v>100</v>
      </c>
      <c r="C56" s="90" t="s">
        <v>43</v>
      </c>
      <c r="D56" s="94">
        <v>1</v>
      </c>
      <c r="E56" s="63"/>
      <c r="F56" s="33">
        <f t="shared" ref="F56" si="4">D56*E56</f>
        <v>0</v>
      </c>
    </row>
    <row r="57" spans="1:6" s="104" customFormat="1" ht="20.399999999999999" x14ac:dyDescent="0.2">
      <c r="A57" s="95" t="s">
        <v>68</v>
      </c>
      <c r="B57" s="111"/>
      <c r="C57" s="102" t="s">
        <v>43</v>
      </c>
      <c r="D57" s="102">
        <v>3</v>
      </c>
      <c r="E57" s="103"/>
      <c r="F57" s="103"/>
    </row>
    <row r="58" spans="1:6" s="104" customFormat="1" ht="10.199999999999999" x14ac:dyDescent="0.2">
      <c r="A58" s="95" t="s">
        <v>69</v>
      </c>
      <c r="B58" s="111"/>
      <c r="C58" s="102" t="s">
        <v>43</v>
      </c>
      <c r="D58" s="102">
        <v>3</v>
      </c>
      <c r="E58" s="103"/>
      <c r="F58" s="103"/>
    </row>
    <row r="59" spans="1:6" s="104" customFormat="1" ht="10.199999999999999" x14ac:dyDescent="0.2">
      <c r="A59" s="95" t="s">
        <v>70</v>
      </c>
      <c r="B59" s="111"/>
      <c r="C59" s="102" t="s">
        <v>43</v>
      </c>
      <c r="D59" s="102">
        <v>6</v>
      </c>
      <c r="E59" s="103"/>
      <c r="F59" s="103"/>
    </row>
    <row r="60" spans="1:6" s="104" customFormat="1" ht="10.199999999999999" x14ac:dyDescent="0.2">
      <c r="A60" s="95" t="s">
        <v>71</v>
      </c>
      <c r="B60" s="111"/>
      <c r="C60" s="102" t="s">
        <v>43</v>
      </c>
      <c r="D60" s="102">
        <v>6</v>
      </c>
      <c r="E60" s="103"/>
      <c r="F60" s="103"/>
    </row>
    <row r="61" spans="1:6" s="104" customFormat="1" ht="10.199999999999999" x14ac:dyDescent="0.2">
      <c r="A61" s="101" t="s">
        <v>72</v>
      </c>
      <c r="B61" s="101"/>
      <c r="C61" s="102" t="s">
        <v>43</v>
      </c>
      <c r="D61" s="102">
        <v>3</v>
      </c>
      <c r="E61" s="103"/>
      <c r="F61" s="103"/>
    </row>
    <row r="62" spans="1:6" s="104" customFormat="1" ht="10.199999999999999" x14ac:dyDescent="0.2">
      <c r="A62" s="101" t="s">
        <v>73</v>
      </c>
      <c r="B62" s="101"/>
      <c r="C62" s="102" t="s">
        <v>43</v>
      </c>
      <c r="D62" s="102">
        <v>1</v>
      </c>
      <c r="E62" s="103"/>
      <c r="F62" s="103"/>
    </row>
    <row r="63" spans="1:6" s="104" customFormat="1" ht="10.199999999999999" x14ac:dyDescent="0.2">
      <c r="A63" s="101" t="s">
        <v>74</v>
      </c>
      <c r="B63" s="101"/>
      <c r="C63" s="102" t="s">
        <v>43</v>
      </c>
      <c r="D63" s="102">
        <v>1</v>
      </c>
      <c r="E63" s="103"/>
      <c r="F63" s="103"/>
    </row>
    <row r="64" spans="1:6" s="104" customFormat="1" ht="10.199999999999999" x14ac:dyDescent="0.2">
      <c r="A64" s="100" t="s">
        <v>101</v>
      </c>
      <c r="B64" s="100"/>
      <c r="C64" s="102" t="s">
        <v>43</v>
      </c>
      <c r="D64" s="112">
        <v>10</v>
      </c>
      <c r="E64" s="103"/>
      <c r="F64" s="103"/>
    </row>
    <row r="65" spans="1:6" s="104" customFormat="1" ht="10.199999999999999" x14ac:dyDescent="0.2">
      <c r="A65" s="113" t="s">
        <v>76</v>
      </c>
      <c r="B65" s="113"/>
      <c r="C65" s="102" t="s">
        <v>43</v>
      </c>
      <c r="D65" s="114">
        <v>1</v>
      </c>
      <c r="E65" s="103"/>
      <c r="F65" s="103"/>
    </row>
    <row r="66" spans="1:6" s="104" customFormat="1" ht="10.199999999999999" x14ac:dyDescent="0.2">
      <c r="A66" s="101" t="s">
        <v>77</v>
      </c>
      <c r="B66" s="101"/>
      <c r="C66" s="102" t="s">
        <v>43</v>
      </c>
      <c r="D66" s="102">
        <v>3</v>
      </c>
      <c r="E66" s="103"/>
      <c r="F66" s="103"/>
    </row>
    <row r="67" spans="1:6" s="104" customFormat="1" ht="10.199999999999999" x14ac:dyDescent="0.2">
      <c r="A67" s="101" t="s">
        <v>78</v>
      </c>
      <c r="B67" s="101"/>
      <c r="C67" s="102" t="s">
        <v>43</v>
      </c>
      <c r="D67" s="102">
        <v>1</v>
      </c>
      <c r="E67" s="103"/>
      <c r="F67" s="103"/>
    </row>
    <row r="68" spans="1:6" s="104" customFormat="1" ht="10.199999999999999" x14ac:dyDescent="0.2">
      <c r="A68" s="101" t="s">
        <v>79</v>
      </c>
      <c r="B68" s="101"/>
      <c r="C68" s="102" t="s">
        <v>43</v>
      </c>
      <c r="D68" s="102">
        <v>1</v>
      </c>
      <c r="E68" s="103"/>
      <c r="F68" s="103"/>
    </row>
    <row r="69" spans="1:6" s="104" customFormat="1" ht="10.199999999999999" x14ac:dyDescent="0.2">
      <c r="A69" s="101" t="s">
        <v>80</v>
      </c>
      <c r="B69" s="101"/>
      <c r="C69" s="102" t="s">
        <v>43</v>
      </c>
      <c r="D69" s="102">
        <v>36</v>
      </c>
      <c r="E69" s="103"/>
      <c r="F69" s="103"/>
    </row>
    <row r="70" spans="1:6" s="104" customFormat="1" ht="10.199999999999999" x14ac:dyDescent="0.2">
      <c r="A70" s="101" t="s">
        <v>81</v>
      </c>
      <c r="B70" s="101"/>
      <c r="C70" s="102" t="s">
        <v>43</v>
      </c>
      <c r="D70" s="102">
        <v>36</v>
      </c>
      <c r="E70" s="103"/>
      <c r="F70" s="103"/>
    </row>
    <row r="71" spans="1:6" s="104" customFormat="1" ht="10.199999999999999" x14ac:dyDescent="0.2">
      <c r="A71" s="95" t="s">
        <v>83</v>
      </c>
      <c r="B71" s="95"/>
      <c r="C71" s="102" t="s">
        <v>43</v>
      </c>
      <c r="D71" s="102">
        <v>30</v>
      </c>
      <c r="E71" s="103"/>
      <c r="F71" s="103"/>
    </row>
    <row r="72" spans="1:6" s="104" customFormat="1" ht="10.199999999999999" x14ac:dyDescent="0.2">
      <c r="A72" s="113" t="s">
        <v>102</v>
      </c>
      <c r="B72" s="95"/>
      <c r="C72" s="102" t="s">
        <v>43</v>
      </c>
      <c r="D72" s="102">
        <v>30</v>
      </c>
      <c r="E72" s="103"/>
      <c r="F72" s="103"/>
    </row>
    <row r="73" spans="1:6" s="104" customFormat="1" ht="10.199999999999999" x14ac:dyDescent="0.2">
      <c r="A73" s="100" t="s">
        <v>85</v>
      </c>
      <c r="B73" s="101"/>
      <c r="C73" s="102" t="s">
        <v>43</v>
      </c>
      <c r="D73" s="112">
        <v>30</v>
      </c>
      <c r="E73" s="103"/>
      <c r="F73" s="103"/>
    </row>
    <row r="74" spans="1:6" s="104" customFormat="1" ht="10.199999999999999" x14ac:dyDescent="0.2">
      <c r="A74" s="100" t="s">
        <v>86</v>
      </c>
      <c r="B74" s="101"/>
      <c r="C74" s="102" t="s">
        <v>43</v>
      </c>
      <c r="D74" s="112">
        <v>30</v>
      </c>
      <c r="E74" s="103"/>
      <c r="F74" s="103"/>
    </row>
    <row r="75" spans="1:6" s="104" customFormat="1" ht="10.199999999999999" x14ac:dyDescent="0.2">
      <c r="A75" s="100" t="s">
        <v>103</v>
      </c>
      <c r="B75" s="101"/>
      <c r="C75" s="102" t="s">
        <v>43</v>
      </c>
      <c r="D75" s="112">
        <v>36</v>
      </c>
      <c r="E75" s="103"/>
      <c r="F75" s="103"/>
    </row>
    <row r="76" spans="1:6" s="104" customFormat="1" ht="10.199999999999999" x14ac:dyDescent="0.2">
      <c r="A76" s="115" t="s">
        <v>87</v>
      </c>
      <c r="B76" s="115"/>
      <c r="C76" s="102" t="s">
        <v>43</v>
      </c>
      <c r="D76" s="116">
        <v>58</v>
      </c>
      <c r="E76" s="103"/>
      <c r="F76" s="103"/>
    </row>
    <row r="77" spans="1:6" s="104" customFormat="1" ht="10.199999999999999" x14ac:dyDescent="0.2">
      <c r="A77" s="117" t="s">
        <v>104</v>
      </c>
      <c r="B77" s="101"/>
      <c r="C77" s="102" t="s">
        <v>43</v>
      </c>
      <c r="D77" s="116">
        <v>1</v>
      </c>
      <c r="E77" s="103"/>
      <c r="F77" s="103"/>
    </row>
    <row r="78" spans="1:6" s="104" customFormat="1" ht="10.199999999999999" x14ac:dyDescent="0.2">
      <c r="A78" s="117" t="s">
        <v>105</v>
      </c>
      <c r="B78" s="101"/>
      <c r="C78" s="102" t="s">
        <v>43</v>
      </c>
      <c r="D78" s="116">
        <v>1</v>
      </c>
      <c r="E78" s="103"/>
      <c r="F78" s="103"/>
    </row>
    <row r="79" spans="1:6" s="104" customFormat="1" ht="10.199999999999999" x14ac:dyDescent="0.2">
      <c r="A79" s="100" t="s">
        <v>88</v>
      </c>
      <c r="B79" s="101"/>
      <c r="C79" s="102" t="s">
        <v>43</v>
      </c>
      <c r="D79" s="112">
        <v>1</v>
      </c>
      <c r="E79" s="103"/>
      <c r="F79" s="103"/>
    </row>
    <row r="80" spans="1:6" s="104" customFormat="1" ht="10.199999999999999" x14ac:dyDescent="0.2">
      <c r="A80" s="115" t="s">
        <v>89</v>
      </c>
      <c r="B80" s="115"/>
      <c r="C80" s="102" t="s">
        <v>43</v>
      </c>
      <c r="D80" s="102">
        <v>1</v>
      </c>
      <c r="E80" s="103"/>
      <c r="F80" s="103"/>
    </row>
    <row r="81" spans="1:6" s="104" customFormat="1" ht="10.199999999999999" x14ac:dyDescent="0.2">
      <c r="A81" s="115" t="s">
        <v>90</v>
      </c>
      <c r="B81" s="115"/>
      <c r="C81" s="102" t="s">
        <v>43</v>
      </c>
      <c r="D81" s="114">
        <v>1</v>
      </c>
      <c r="E81" s="103"/>
      <c r="F81" s="103"/>
    </row>
    <row r="82" spans="1:6" s="104" customFormat="1" ht="10.199999999999999" x14ac:dyDescent="0.2">
      <c r="A82" s="101" t="s">
        <v>91</v>
      </c>
      <c r="B82" s="108" t="s">
        <v>92</v>
      </c>
      <c r="C82" s="102" t="s">
        <v>43</v>
      </c>
      <c r="D82" s="110">
        <v>3</v>
      </c>
      <c r="E82" s="103"/>
      <c r="F82" s="103"/>
    </row>
    <row r="83" spans="1:6" s="104" customFormat="1" ht="10.199999999999999" x14ac:dyDescent="0.2">
      <c r="A83" s="101" t="s">
        <v>91</v>
      </c>
      <c r="B83" s="108" t="s">
        <v>93</v>
      </c>
      <c r="C83" s="102" t="s">
        <v>43</v>
      </c>
      <c r="D83" s="118">
        <v>1</v>
      </c>
      <c r="E83" s="103"/>
      <c r="F83" s="103"/>
    </row>
    <row r="84" spans="1:6" s="104" customFormat="1" ht="10.199999999999999" x14ac:dyDescent="0.2">
      <c r="A84" s="101" t="s">
        <v>91</v>
      </c>
      <c r="B84" s="108" t="s">
        <v>94</v>
      </c>
      <c r="C84" s="102" t="s">
        <v>43</v>
      </c>
      <c r="D84" s="118">
        <v>1</v>
      </c>
      <c r="E84" s="103"/>
      <c r="F84" s="103"/>
    </row>
    <row r="85" spans="1:6" s="104" customFormat="1" ht="10.199999999999999" x14ac:dyDescent="0.2">
      <c r="A85" s="101" t="s">
        <v>91</v>
      </c>
      <c r="B85" s="108" t="s">
        <v>95</v>
      </c>
      <c r="C85" s="102" t="s">
        <v>43</v>
      </c>
      <c r="D85" s="110">
        <v>584</v>
      </c>
      <c r="E85" s="103"/>
      <c r="F85" s="103"/>
    </row>
    <row r="86" spans="1:6" s="104" customFormat="1" ht="10.199999999999999" x14ac:dyDescent="0.2">
      <c r="A86" s="101" t="s">
        <v>106</v>
      </c>
      <c r="B86" s="101" t="s">
        <v>107</v>
      </c>
      <c r="C86" s="102" t="s">
        <v>43</v>
      </c>
      <c r="D86" s="110">
        <v>112</v>
      </c>
      <c r="E86" s="103"/>
      <c r="F86" s="103"/>
    </row>
    <row r="87" spans="1:6" s="104" customFormat="1" ht="10.199999999999999" x14ac:dyDescent="0.2">
      <c r="A87" s="101" t="s">
        <v>97</v>
      </c>
      <c r="B87" s="101"/>
      <c r="C87" s="110" t="s">
        <v>98</v>
      </c>
      <c r="D87" s="110">
        <v>1</v>
      </c>
      <c r="E87" s="103"/>
      <c r="F87" s="103"/>
    </row>
    <row r="88" spans="1:6" ht="12" x14ac:dyDescent="0.3">
      <c r="A88" s="93" t="s">
        <v>108</v>
      </c>
      <c r="B88" s="84"/>
      <c r="C88" s="85"/>
      <c r="D88" s="85" t="s">
        <v>39</v>
      </c>
      <c r="E88" s="86"/>
      <c r="F88" s="87">
        <f>SUM(F89:F110)</f>
        <v>0</v>
      </c>
    </row>
    <row r="89" spans="1:6" s="92" customFormat="1" x14ac:dyDescent="0.3">
      <c r="A89" s="119" t="s">
        <v>109</v>
      </c>
      <c r="B89" s="89" t="s">
        <v>110</v>
      </c>
      <c r="C89" s="90" t="s">
        <v>43</v>
      </c>
      <c r="D89" s="94">
        <v>11</v>
      </c>
      <c r="E89" s="63"/>
      <c r="F89" s="33">
        <f t="shared" ref="F89:F103" si="5">D89*E89</f>
        <v>0</v>
      </c>
    </row>
    <row r="90" spans="1:6" x14ac:dyDescent="0.3">
      <c r="A90" s="119" t="s">
        <v>111</v>
      </c>
      <c r="B90" s="89" t="s">
        <v>110</v>
      </c>
      <c r="C90" s="90" t="s">
        <v>43</v>
      </c>
      <c r="D90" s="94">
        <v>10</v>
      </c>
      <c r="E90" s="63"/>
      <c r="F90" s="33">
        <f t="shared" si="5"/>
        <v>0</v>
      </c>
    </row>
    <row r="91" spans="1:6" x14ac:dyDescent="0.3">
      <c r="A91" s="119" t="s">
        <v>112</v>
      </c>
      <c r="B91" s="89" t="s">
        <v>110</v>
      </c>
      <c r="C91" s="90" t="s">
        <v>43</v>
      </c>
      <c r="D91" s="94">
        <v>5</v>
      </c>
      <c r="E91" s="63"/>
      <c r="F91" s="33">
        <f t="shared" si="5"/>
        <v>0</v>
      </c>
    </row>
    <row r="92" spans="1:6" x14ac:dyDescent="0.3">
      <c r="A92" s="119" t="s">
        <v>113</v>
      </c>
      <c r="B92" s="89" t="s">
        <v>114</v>
      </c>
      <c r="C92" s="90" t="s">
        <v>43</v>
      </c>
      <c r="D92" s="94">
        <v>1</v>
      </c>
      <c r="E92" s="63"/>
      <c r="F92" s="33">
        <f t="shared" si="5"/>
        <v>0</v>
      </c>
    </row>
    <row r="93" spans="1:6" x14ac:dyDescent="0.3">
      <c r="A93" s="119" t="s">
        <v>115</v>
      </c>
      <c r="B93" s="89" t="s">
        <v>114</v>
      </c>
      <c r="C93" s="90" t="s">
        <v>43</v>
      </c>
      <c r="D93" s="94">
        <v>4</v>
      </c>
      <c r="E93" s="63"/>
      <c r="F93" s="33">
        <f t="shared" si="5"/>
        <v>0</v>
      </c>
    </row>
    <row r="94" spans="1:6" x14ac:dyDescent="0.3">
      <c r="A94" s="119" t="s">
        <v>116</v>
      </c>
      <c r="B94" s="89" t="s">
        <v>117</v>
      </c>
      <c r="C94" s="90" t="s">
        <v>43</v>
      </c>
      <c r="D94" s="94">
        <v>2</v>
      </c>
      <c r="E94" s="63"/>
      <c r="F94" s="33">
        <f t="shared" si="5"/>
        <v>0</v>
      </c>
    </row>
    <row r="95" spans="1:6" x14ac:dyDescent="0.3">
      <c r="A95" s="119" t="s">
        <v>118</v>
      </c>
      <c r="B95" s="89" t="s">
        <v>119</v>
      </c>
      <c r="C95" s="90" t="s">
        <v>43</v>
      </c>
      <c r="D95" s="94">
        <v>1</v>
      </c>
      <c r="E95" s="63"/>
      <c r="F95" s="33">
        <f t="shared" si="5"/>
        <v>0</v>
      </c>
    </row>
    <row r="96" spans="1:6" x14ac:dyDescent="0.3">
      <c r="A96" s="119" t="s">
        <v>120</v>
      </c>
      <c r="B96" s="89" t="s">
        <v>119</v>
      </c>
      <c r="C96" s="90" t="s">
        <v>43</v>
      </c>
      <c r="D96" s="94">
        <v>2</v>
      </c>
      <c r="E96" s="63"/>
      <c r="F96" s="33">
        <f t="shared" si="5"/>
        <v>0</v>
      </c>
    </row>
    <row r="97" spans="1:6" x14ac:dyDescent="0.3">
      <c r="A97" s="119" t="s">
        <v>121</v>
      </c>
      <c r="B97" s="89" t="s">
        <v>122</v>
      </c>
      <c r="C97" s="90" t="s">
        <v>43</v>
      </c>
      <c r="D97" s="94">
        <v>3</v>
      </c>
      <c r="E97" s="63"/>
      <c r="F97" s="33">
        <f t="shared" si="5"/>
        <v>0</v>
      </c>
    </row>
    <row r="98" spans="1:6" x14ac:dyDescent="0.3">
      <c r="A98" s="119" t="s">
        <v>123</v>
      </c>
      <c r="B98" s="89" t="s">
        <v>124</v>
      </c>
      <c r="C98" s="90" t="s">
        <v>43</v>
      </c>
      <c r="D98" s="94">
        <v>13</v>
      </c>
      <c r="E98" s="63"/>
      <c r="F98" s="33">
        <f t="shared" si="5"/>
        <v>0</v>
      </c>
    </row>
    <row r="99" spans="1:6" x14ac:dyDescent="0.3">
      <c r="A99" s="119" t="s">
        <v>125</v>
      </c>
      <c r="B99" s="89" t="s">
        <v>124</v>
      </c>
      <c r="C99" s="90" t="s">
        <v>43</v>
      </c>
      <c r="D99" s="94">
        <v>4</v>
      </c>
      <c r="E99" s="63"/>
      <c r="F99" s="33">
        <f t="shared" si="5"/>
        <v>0</v>
      </c>
    </row>
    <row r="100" spans="1:6" x14ac:dyDescent="0.3">
      <c r="A100" s="119" t="s">
        <v>126</v>
      </c>
      <c r="B100" s="89" t="s">
        <v>124</v>
      </c>
      <c r="C100" s="90" t="s">
        <v>43</v>
      </c>
      <c r="D100" s="94">
        <v>1</v>
      </c>
      <c r="E100" s="63"/>
      <c r="F100" s="33">
        <f t="shared" si="5"/>
        <v>0</v>
      </c>
    </row>
    <row r="101" spans="1:6" s="92" customFormat="1" x14ac:dyDescent="0.3">
      <c r="A101" s="119" t="s">
        <v>127</v>
      </c>
      <c r="B101" s="89" t="s">
        <v>128</v>
      </c>
      <c r="C101" s="90" t="s">
        <v>43</v>
      </c>
      <c r="D101" s="94">
        <v>1</v>
      </c>
      <c r="E101" s="63"/>
      <c r="F101" s="33">
        <f t="shared" si="5"/>
        <v>0</v>
      </c>
    </row>
    <row r="102" spans="1:6" ht="22.8" x14ac:dyDescent="0.3">
      <c r="A102" s="120" t="s">
        <v>129</v>
      </c>
      <c r="B102" s="89" t="s">
        <v>130</v>
      </c>
      <c r="C102" s="90" t="s">
        <v>43</v>
      </c>
      <c r="D102" s="94">
        <v>4</v>
      </c>
      <c r="E102" s="63"/>
      <c r="F102" s="33">
        <f t="shared" si="5"/>
        <v>0</v>
      </c>
    </row>
    <row r="103" spans="1:6" x14ac:dyDescent="0.3">
      <c r="A103" s="91" t="s">
        <v>131</v>
      </c>
      <c r="B103" s="89" t="s">
        <v>132</v>
      </c>
      <c r="C103" s="90" t="s">
        <v>43</v>
      </c>
      <c r="D103" s="94">
        <v>6</v>
      </c>
      <c r="E103" s="63"/>
      <c r="F103" s="33">
        <f t="shared" si="5"/>
        <v>0</v>
      </c>
    </row>
    <row r="104" spans="1:6" x14ac:dyDescent="0.3">
      <c r="A104" s="91" t="s">
        <v>133</v>
      </c>
      <c r="B104" s="89" t="s">
        <v>134</v>
      </c>
      <c r="C104" s="90" t="s">
        <v>43</v>
      </c>
      <c r="D104" s="94">
        <v>1</v>
      </c>
      <c r="E104" s="63"/>
      <c r="F104" s="33">
        <f>D104*E104</f>
        <v>0</v>
      </c>
    </row>
    <row r="105" spans="1:6" x14ac:dyDescent="0.3">
      <c r="A105" s="91" t="s">
        <v>135</v>
      </c>
      <c r="B105" s="89" t="s">
        <v>136</v>
      </c>
      <c r="C105" s="90" t="s">
        <v>43</v>
      </c>
      <c r="D105" s="94">
        <v>9</v>
      </c>
      <c r="E105" s="63"/>
      <c r="F105" s="33">
        <f t="shared" ref="F105:F107" si="6">D105*E105</f>
        <v>0</v>
      </c>
    </row>
    <row r="106" spans="1:6" ht="22.8" x14ac:dyDescent="0.3">
      <c r="A106" s="91" t="s">
        <v>137</v>
      </c>
      <c r="B106" s="89" t="s">
        <v>136</v>
      </c>
      <c r="C106" s="90" t="s">
        <v>43</v>
      </c>
      <c r="D106" s="94">
        <v>2</v>
      </c>
      <c r="E106" s="63"/>
      <c r="F106" s="33">
        <f t="shared" si="6"/>
        <v>0</v>
      </c>
    </row>
    <row r="107" spans="1:6" ht="22.8" x14ac:dyDescent="0.3">
      <c r="A107" s="91" t="s">
        <v>138</v>
      </c>
      <c r="B107" s="89" t="s">
        <v>136</v>
      </c>
      <c r="C107" s="90" t="s">
        <v>43</v>
      </c>
      <c r="D107" s="94">
        <v>4</v>
      </c>
      <c r="E107" s="63"/>
      <c r="F107" s="33">
        <f t="shared" si="6"/>
        <v>0</v>
      </c>
    </row>
    <row r="108" spans="1:6" x14ac:dyDescent="0.3">
      <c r="A108" s="119" t="s">
        <v>139</v>
      </c>
      <c r="B108" s="89" t="s">
        <v>140</v>
      </c>
      <c r="C108" s="90" t="s">
        <v>43</v>
      </c>
      <c r="D108" s="94">
        <v>4</v>
      </c>
      <c r="E108" s="63"/>
      <c r="F108" s="33">
        <f>D108*E108</f>
        <v>0</v>
      </c>
    </row>
    <row r="109" spans="1:6" x14ac:dyDescent="0.3">
      <c r="A109" s="119" t="s">
        <v>141</v>
      </c>
      <c r="B109" s="89" t="s">
        <v>142</v>
      </c>
      <c r="C109" s="90" t="s">
        <v>43</v>
      </c>
      <c r="D109" s="94">
        <v>6</v>
      </c>
      <c r="E109" s="63"/>
      <c r="F109" s="33">
        <f>D109*E109</f>
        <v>0</v>
      </c>
    </row>
    <row r="110" spans="1:6" x14ac:dyDescent="0.3">
      <c r="A110" s="119" t="s">
        <v>143</v>
      </c>
      <c r="B110" s="89" t="s">
        <v>144</v>
      </c>
      <c r="C110" s="90" t="s">
        <v>43</v>
      </c>
      <c r="D110" s="94">
        <v>7</v>
      </c>
      <c r="E110" s="63"/>
      <c r="F110" s="33">
        <f>D110*E110</f>
        <v>0</v>
      </c>
    </row>
    <row r="111" spans="1:6" x14ac:dyDescent="0.3">
      <c r="A111" s="91" t="s">
        <v>145</v>
      </c>
      <c r="B111" s="89" t="s">
        <v>144</v>
      </c>
      <c r="C111" s="90" t="s">
        <v>43</v>
      </c>
      <c r="D111" s="94">
        <v>4</v>
      </c>
      <c r="E111" s="63"/>
      <c r="F111" s="33">
        <f>D111*E111</f>
        <v>0</v>
      </c>
    </row>
    <row r="112" spans="1:6" ht="12" x14ac:dyDescent="0.3">
      <c r="A112" s="83" t="s">
        <v>146</v>
      </c>
      <c r="B112" s="121"/>
      <c r="C112" s="85"/>
      <c r="D112" s="85" t="s">
        <v>39</v>
      </c>
      <c r="E112" s="86"/>
      <c r="F112" s="87">
        <f>ROUND(SUM(F113:F146),0)</f>
        <v>0</v>
      </c>
    </row>
    <row r="113" spans="1:6" s="19" customFormat="1" x14ac:dyDescent="0.2">
      <c r="A113" s="119" t="s">
        <v>147</v>
      </c>
      <c r="B113" s="89" t="s">
        <v>148</v>
      </c>
      <c r="C113" s="122" t="s">
        <v>149</v>
      </c>
      <c r="D113" s="123">
        <v>233</v>
      </c>
      <c r="E113" s="63"/>
      <c r="F113" s="33">
        <f t="shared" ref="F113:F114" si="7">D113*E113</f>
        <v>0</v>
      </c>
    </row>
    <row r="114" spans="1:6" s="19" customFormat="1" x14ac:dyDescent="0.2">
      <c r="A114" s="119" t="s">
        <v>150</v>
      </c>
      <c r="B114" s="89" t="s">
        <v>151</v>
      </c>
      <c r="C114" s="122" t="s">
        <v>149</v>
      </c>
      <c r="D114" s="123">
        <v>2395</v>
      </c>
      <c r="E114" s="63"/>
      <c r="F114" s="33">
        <f t="shared" si="7"/>
        <v>0</v>
      </c>
    </row>
    <row r="115" spans="1:6" s="19" customFormat="1" x14ac:dyDescent="0.2">
      <c r="A115" s="119" t="s">
        <v>150</v>
      </c>
      <c r="B115" s="89" t="s">
        <v>152</v>
      </c>
      <c r="C115" s="122" t="s">
        <v>149</v>
      </c>
      <c r="D115" s="123">
        <v>5533</v>
      </c>
      <c r="E115" s="63"/>
      <c r="F115" s="33">
        <f>D115*E115</f>
        <v>0</v>
      </c>
    </row>
    <row r="116" spans="1:6" s="19" customFormat="1" x14ac:dyDescent="0.2">
      <c r="A116" s="119" t="s">
        <v>150</v>
      </c>
      <c r="B116" s="89" t="s">
        <v>153</v>
      </c>
      <c r="C116" s="122" t="s">
        <v>149</v>
      </c>
      <c r="D116" s="123">
        <v>920</v>
      </c>
      <c r="E116" s="63"/>
      <c r="F116" s="33">
        <f t="shared" ref="F116:F143" si="8">D116*E116</f>
        <v>0</v>
      </c>
    </row>
    <row r="117" spans="1:6" s="19" customFormat="1" x14ac:dyDescent="0.2">
      <c r="A117" s="119" t="s">
        <v>154</v>
      </c>
      <c r="B117" s="89" t="s">
        <v>155</v>
      </c>
      <c r="C117" s="122" t="s">
        <v>149</v>
      </c>
      <c r="D117" s="123">
        <v>3830</v>
      </c>
      <c r="E117" s="63"/>
      <c r="F117" s="33">
        <f t="shared" si="8"/>
        <v>0</v>
      </c>
    </row>
    <row r="118" spans="1:6" s="19" customFormat="1" x14ac:dyDescent="0.2">
      <c r="A118" s="119" t="s">
        <v>154</v>
      </c>
      <c r="B118" s="89" t="s">
        <v>156</v>
      </c>
      <c r="C118" s="122" t="s">
        <v>149</v>
      </c>
      <c r="D118" s="123">
        <v>285</v>
      </c>
      <c r="E118" s="63"/>
      <c r="F118" s="33">
        <f t="shared" si="8"/>
        <v>0</v>
      </c>
    </row>
    <row r="119" spans="1:6" s="19" customFormat="1" x14ac:dyDescent="0.2">
      <c r="A119" s="119" t="s">
        <v>154</v>
      </c>
      <c r="B119" s="89" t="s">
        <v>157</v>
      </c>
      <c r="C119" s="122" t="s">
        <v>149</v>
      </c>
      <c r="D119" s="123">
        <v>604</v>
      </c>
      <c r="E119" s="63"/>
      <c r="F119" s="33">
        <f t="shared" si="8"/>
        <v>0</v>
      </c>
    </row>
    <row r="120" spans="1:6" s="19" customFormat="1" x14ac:dyDescent="0.2">
      <c r="A120" s="119" t="s">
        <v>154</v>
      </c>
      <c r="B120" s="89" t="s">
        <v>158</v>
      </c>
      <c r="C120" s="122" t="s">
        <v>149</v>
      </c>
      <c r="D120" s="123">
        <v>2915</v>
      </c>
      <c r="E120" s="63"/>
      <c r="F120" s="33">
        <f t="shared" si="8"/>
        <v>0</v>
      </c>
    </row>
    <row r="121" spans="1:6" s="19" customFormat="1" x14ac:dyDescent="0.2">
      <c r="A121" s="119" t="s">
        <v>154</v>
      </c>
      <c r="B121" s="89" t="s">
        <v>159</v>
      </c>
      <c r="C121" s="122" t="s">
        <v>149</v>
      </c>
      <c r="D121" s="123">
        <v>66</v>
      </c>
      <c r="E121" s="63"/>
      <c r="F121" s="33">
        <f t="shared" si="8"/>
        <v>0</v>
      </c>
    </row>
    <row r="122" spans="1:6" s="19" customFormat="1" x14ac:dyDescent="0.2">
      <c r="A122" s="119" t="s">
        <v>154</v>
      </c>
      <c r="B122" s="89" t="s">
        <v>160</v>
      </c>
      <c r="C122" s="122" t="s">
        <v>149</v>
      </c>
      <c r="D122" s="123">
        <v>60</v>
      </c>
      <c r="E122" s="63"/>
      <c r="F122" s="33">
        <f t="shared" si="8"/>
        <v>0</v>
      </c>
    </row>
    <row r="123" spans="1:6" s="19" customFormat="1" x14ac:dyDescent="0.2">
      <c r="A123" s="119" t="s">
        <v>154</v>
      </c>
      <c r="B123" s="89" t="s">
        <v>161</v>
      </c>
      <c r="C123" s="122" t="s">
        <v>149</v>
      </c>
      <c r="D123" s="123">
        <v>60</v>
      </c>
      <c r="E123" s="63"/>
      <c r="F123" s="33">
        <f t="shared" si="8"/>
        <v>0</v>
      </c>
    </row>
    <row r="124" spans="1:6" s="19" customFormat="1" x14ac:dyDescent="0.2">
      <c r="A124" s="119" t="s">
        <v>154</v>
      </c>
      <c r="B124" s="89" t="s">
        <v>162</v>
      </c>
      <c r="C124" s="122" t="s">
        <v>149</v>
      </c>
      <c r="D124" s="123">
        <v>204</v>
      </c>
      <c r="E124" s="63"/>
      <c r="F124" s="33">
        <f t="shared" si="8"/>
        <v>0</v>
      </c>
    </row>
    <row r="125" spans="1:6" s="19" customFormat="1" x14ac:dyDescent="0.2">
      <c r="A125" s="119" t="s">
        <v>154</v>
      </c>
      <c r="B125" s="89" t="s">
        <v>163</v>
      </c>
      <c r="C125" s="122" t="s">
        <v>149</v>
      </c>
      <c r="D125" s="123">
        <v>66</v>
      </c>
      <c r="E125" s="63"/>
      <c r="F125" s="33">
        <f t="shared" si="8"/>
        <v>0</v>
      </c>
    </row>
    <row r="126" spans="1:6" s="19" customFormat="1" x14ac:dyDescent="0.2">
      <c r="A126" s="91" t="s">
        <v>164</v>
      </c>
      <c r="B126" s="89" t="s">
        <v>165</v>
      </c>
      <c r="C126" s="122" t="s">
        <v>149</v>
      </c>
      <c r="D126" s="123">
        <v>58</v>
      </c>
      <c r="E126" s="63"/>
      <c r="F126" s="33">
        <f t="shared" si="8"/>
        <v>0</v>
      </c>
    </row>
    <row r="127" spans="1:6" s="92" customFormat="1" x14ac:dyDescent="0.3">
      <c r="A127" s="91" t="s">
        <v>166</v>
      </c>
      <c r="B127" s="89" t="s">
        <v>167</v>
      </c>
      <c r="C127" s="90" t="s">
        <v>149</v>
      </c>
      <c r="D127" s="94">
        <v>24</v>
      </c>
      <c r="E127" s="63"/>
      <c r="F127" s="33">
        <f t="shared" si="8"/>
        <v>0</v>
      </c>
    </row>
    <row r="128" spans="1:6" s="92" customFormat="1" x14ac:dyDescent="0.3">
      <c r="A128" s="91" t="s">
        <v>168</v>
      </c>
      <c r="B128" s="89" t="s">
        <v>167</v>
      </c>
      <c r="C128" s="90" t="s">
        <v>149</v>
      </c>
      <c r="D128" s="94">
        <v>12</v>
      </c>
      <c r="E128" s="63"/>
      <c r="F128" s="33">
        <f t="shared" si="8"/>
        <v>0</v>
      </c>
    </row>
    <row r="129" spans="1:6" s="92" customFormat="1" ht="22.8" x14ac:dyDescent="0.3">
      <c r="A129" s="91" t="s">
        <v>169</v>
      </c>
      <c r="B129" s="89" t="s">
        <v>167</v>
      </c>
      <c r="C129" s="90" t="s">
        <v>43</v>
      </c>
      <c r="D129" s="94">
        <v>8</v>
      </c>
      <c r="E129" s="63"/>
      <c r="F129" s="33">
        <f t="shared" si="8"/>
        <v>0</v>
      </c>
    </row>
    <row r="130" spans="1:6" s="19" customFormat="1" ht="22.8" x14ac:dyDescent="0.2">
      <c r="A130" s="124" t="s">
        <v>170</v>
      </c>
      <c r="B130" s="89" t="s">
        <v>171</v>
      </c>
      <c r="C130" s="122" t="s">
        <v>149</v>
      </c>
      <c r="D130" s="123">
        <v>75</v>
      </c>
      <c r="E130" s="63"/>
      <c r="F130" s="33">
        <f t="shared" si="8"/>
        <v>0</v>
      </c>
    </row>
    <row r="131" spans="1:6" s="19" customFormat="1" ht="22.8" hidden="1" x14ac:dyDescent="0.2">
      <c r="A131" s="124" t="s">
        <v>172</v>
      </c>
      <c r="B131" s="89"/>
      <c r="C131" s="125" t="s">
        <v>149</v>
      </c>
      <c r="D131" s="123"/>
      <c r="E131" s="63"/>
      <c r="F131" s="33">
        <f>D131*E131</f>
        <v>0</v>
      </c>
    </row>
    <row r="132" spans="1:6" s="19" customFormat="1" ht="22.8" x14ac:dyDescent="0.2">
      <c r="A132" s="124" t="s">
        <v>173</v>
      </c>
      <c r="B132" s="89" t="s">
        <v>174</v>
      </c>
      <c r="C132" s="122" t="s">
        <v>149</v>
      </c>
      <c r="D132" s="123">
        <v>52</v>
      </c>
      <c r="E132" s="63"/>
      <c r="F132" s="33">
        <f t="shared" ref="F132" si="9">D132*E132</f>
        <v>0</v>
      </c>
    </row>
    <row r="133" spans="1:6" s="19" customFormat="1" ht="22.8" x14ac:dyDescent="0.2">
      <c r="A133" s="124" t="s">
        <v>175</v>
      </c>
      <c r="B133" s="89" t="s">
        <v>176</v>
      </c>
      <c r="C133" s="125" t="s">
        <v>149</v>
      </c>
      <c r="D133" s="123">
        <v>23</v>
      </c>
      <c r="E133" s="63"/>
      <c r="F133" s="33">
        <f t="shared" si="8"/>
        <v>0</v>
      </c>
    </row>
    <row r="134" spans="1:6" s="19" customFormat="1" ht="22.8" x14ac:dyDescent="0.2">
      <c r="A134" s="124" t="s">
        <v>177</v>
      </c>
      <c r="B134" s="89" t="s">
        <v>178</v>
      </c>
      <c r="C134" s="125" t="s">
        <v>149</v>
      </c>
      <c r="D134" s="123">
        <v>130</v>
      </c>
      <c r="E134" s="63"/>
      <c r="F134" s="33">
        <f t="shared" si="8"/>
        <v>0</v>
      </c>
    </row>
    <row r="135" spans="1:6" s="19" customFormat="1" ht="22.8" x14ac:dyDescent="0.2">
      <c r="A135" s="124" t="s">
        <v>179</v>
      </c>
      <c r="B135" s="89" t="s">
        <v>174</v>
      </c>
      <c r="C135" s="125" t="s">
        <v>149</v>
      </c>
      <c r="D135" s="123">
        <v>16</v>
      </c>
      <c r="E135" s="63"/>
      <c r="F135" s="33">
        <f t="shared" si="8"/>
        <v>0</v>
      </c>
    </row>
    <row r="136" spans="1:6" s="19" customFormat="1" ht="22.8" x14ac:dyDescent="0.2">
      <c r="A136" s="124" t="s">
        <v>180</v>
      </c>
      <c r="B136" s="89" t="s">
        <v>178</v>
      </c>
      <c r="C136" s="125" t="s">
        <v>149</v>
      </c>
      <c r="D136" s="123">
        <v>80</v>
      </c>
      <c r="E136" s="63"/>
      <c r="F136" s="33">
        <f t="shared" si="8"/>
        <v>0</v>
      </c>
    </row>
    <row r="137" spans="1:6" s="19" customFormat="1" ht="22.8" x14ac:dyDescent="0.2">
      <c r="A137" s="124" t="s">
        <v>181</v>
      </c>
      <c r="B137" s="89" t="s">
        <v>178</v>
      </c>
      <c r="C137" s="125" t="s">
        <v>149</v>
      </c>
      <c r="D137" s="123">
        <v>30</v>
      </c>
      <c r="E137" s="63"/>
      <c r="F137" s="33">
        <f t="shared" si="8"/>
        <v>0</v>
      </c>
    </row>
    <row r="138" spans="1:6" s="19" customFormat="1" ht="22.8" x14ac:dyDescent="0.2">
      <c r="A138" s="124" t="s">
        <v>182</v>
      </c>
      <c r="B138" s="89" t="s">
        <v>183</v>
      </c>
      <c r="C138" s="125" t="s">
        <v>149</v>
      </c>
      <c r="D138" s="123">
        <v>80</v>
      </c>
      <c r="E138" s="63"/>
      <c r="F138" s="33">
        <f t="shared" si="8"/>
        <v>0</v>
      </c>
    </row>
    <row r="139" spans="1:6" s="19" customFormat="1" hidden="1" x14ac:dyDescent="0.2">
      <c r="A139" s="126" t="s">
        <v>184</v>
      </c>
      <c r="B139" s="89"/>
      <c r="C139" s="125" t="s">
        <v>149</v>
      </c>
      <c r="D139" s="123"/>
      <c r="E139" s="63"/>
      <c r="F139" s="33">
        <f>D139*E139</f>
        <v>0</v>
      </c>
    </row>
    <row r="140" spans="1:6" s="19" customFormat="1" hidden="1" x14ac:dyDescent="0.2">
      <c r="A140" s="91" t="s">
        <v>185</v>
      </c>
      <c r="B140" s="89"/>
      <c r="C140" s="122" t="s">
        <v>149</v>
      </c>
      <c r="D140" s="123"/>
      <c r="E140" s="63"/>
      <c r="F140" s="33">
        <f t="shared" si="8"/>
        <v>0</v>
      </c>
    </row>
    <row r="141" spans="1:6" s="19" customFormat="1" x14ac:dyDescent="0.2">
      <c r="A141" s="91" t="s">
        <v>186</v>
      </c>
      <c r="B141" s="89" t="s">
        <v>187</v>
      </c>
      <c r="C141" s="122" t="s">
        <v>149</v>
      </c>
      <c r="D141" s="123">
        <v>280</v>
      </c>
      <c r="E141" s="63"/>
      <c r="F141" s="33">
        <f t="shared" si="8"/>
        <v>0</v>
      </c>
    </row>
    <row r="142" spans="1:6" s="19" customFormat="1" x14ac:dyDescent="0.2">
      <c r="A142" s="91" t="s">
        <v>188</v>
      </c>
      <c r="B142" s="89" t="s">
        <v>189</v>
      </c>
      <c r="C142" s="122" t="s">
        <v>149</v>
      </c>
      <c r="D142" s="123">
        <v>135</v>
      </c>
      <c r="E142" s="63"/>
      <c r="F142" s="33">
        <f t="shared" si="8"/>
        <v>0</v>
      </c>
    </row>
    <row r="143" spans="1:6" s="19" customFormat="1" hidden="1" x14ac:dyDescent="0.2">
      <c r="A143" s="91" t="s">
        <v>190</v>
      </c>
      <c r="B143" s="89"/>
      <c r="C143" s="122" t="s">
        <v>43</v>
      </c>
      <c r="D143" s="123"/>
      <c r="E143" s="63"/>
      <c r="F143" s="33">
        <f t="shared" si="8"/>
        <v>0</v>
      </c>
    </row>
    <row r="144" spans="1:6" x14ac:dyDescent="0.3">
      <c r="A144" s="91" t="s">
        <v>191</v>
      </c>
      <c r="B144" s="89" t="s">
        <v>192</v>
      </c>
      <c r="C144" s="122" t="s">
        <v>43</v>
      </c>
      <c r="D144" s="123">
        <v>48</v>
      </c>
      <c r="E144" s="63"/>
      <c r="F144" s="33">
        <f>ROUND(D144*E144,0)</f>
        <v>0</v>
      </c>
    </row>
    <row r="145" spans="1:6" hidden="1" x14ac:dyDescent="0.3">
      <c r="A145" s="91" t="s">
        <v>193</v>
      </c>
      <c r="B145" s="89"/>
      <c r="C145" s="122" t="s">
        <v>43</v>
      </c>
      <c r="D145" s="123"/>
      <c r="E145" s="63"/>
      <c r="F145" s="33">
        <f>ROUND(D145*E145,0)</f>
        <v>0</v>
      </c>
    </row>
    <row r="146" spans="1:6" x14ac:dyDescent="0.3">
      <c r="A146" s="92" t="s">
        <v>194</v>
      </c>
      <c r="B146" s="89"/>
      <c r="C146" s="122" t="s">
        <v>98</v>
      </c>
      <c r="D146" s="123">
        <v>1</v>
      </c>
      <c r="E146" s="63"/>
      <c r="F146" s="33">
        <f>ROUND(D146*E146,0)</f>
        <v>0</v>
      </c>
    </row>
    <row r="147" spans="1:6" ht="12" x14ac:dyDescent="0.3">
      <c r="A147" s="127" t="s">
        <v>17</v>
      </c>
      <c r="B147" s="128" t="s">
        <v>37</v>
      </c>
      <c r="C147" s="129"/>
      <c r="D147" s="129" t="s">
        <v>195</v>
      </c>
      <c r="E147" s="130"/>
      <c r="F147" s="131">
        <f>SUM(F148,F163,F176,F185)</f>
        <v>0</v>
      </c>
    </row>
    <row r="148" spans="1:6" ht="12" x14ac:dyDescent="0.3">
      <c r="A148" s="132" t="s">
        <v>196</v>
      </c>
      <c r="B148" s="133"/>
      <c r="C148" s="134"/>
      <c r="D148" s="134" t="s">
        <v>39</v>
      </c>
      <c r="E148" s="135"/>
      <c r="F148" s="136">
        <f>ROUND(SUM(F149:F162),0)</f>
        <v>0</v>
      </c>
    </row>
    <row r="149" spans="1:6" x14ac:dyDescent="0.3">
      <c r="A149" s="92" t="s">
        <v>197</v>
      </c>
      <c r="B149" s="89"/>
      <c r="C149" s="122" t="s">
        <v>149</v>
      </c>
      <c r="D149" s="123">
        <v>17171</v>
      </c>
      <c r="E149" s="63"/>
      <c r="F149" s="33">
        <f t="shared" ref="F149:F162" si="10">D149*E149</f>
        <v>0</v>
      </c>
    </row>
    <row r="150" spans="1:6" x14ac:dyDescent="0.3">
      <c r="A150" s="92" t="s">
        <v>164</v>
      </c>
      <c r="B150" s="89"/>
      <c r="C150" s="122" t="s">
        <v>149</v>
      </c>
      <c r="D150" s="123">
        <v>58</v>
      </c>
      <c r="E150" s="63"/>
      <c r="F150" s="33">
        <f t="shared" si="10"/>
        <v>0</v>
      </c>
    </row>
    <row r="151" spans="1:6" x14ac:dyDescent="0.3">
      <c r="A151" s="92" t="s">
        <v>198</v>
      </c>
      <c r="B151" s="89"/>
      <c r="C151" s="122" t="s">
        <v>149</v>
      </c>
      <c r="D151" s="123">
        <v>36</v>
      </c>
      <c r="E151" s="63"/>
      <c r="F151" s="33">
        <f t="shared" si="10"/>
        <v>0</v>
      </c>
    </row>
    <row r="152" spans="1:6" x14ac:dyDescent="0.3">
      <c r="A152" s="92" t="s">
        <v>199</v>
      </c>
      <c r="B152" s="89"/>
      <c r="C152" s="122" t="s">
        <v>149</v>
      </c>
      <c r="D152" s="123">
        <v>486</v>
      </c>
      <c r="E152" s="63"/>
      <c r="F152" s="33">
        <f t="shared" si="10"/>
        <v>0</v>
      </c>
    </row>
    <row r="153" spans="1:6" x14ac:dyDescent="0.3">
      <c r="A153" s="92" t="s">
        <v>200</v>
      </c>
      <c r="B153" s="89"/>
      <c r="C153" s="122" t="s">
        <v>149</v>
      </c>
      <c r="D153" s="123">
        <v>415</v>
      </c>
      <c r="E153" s="63"/>
      <c r="F153" s="33">
        <f t="shared" si="10"/>
        <v>0</v>
      </c>
    </row>
    <row r="154" spans="1:6" x14ac:dyDescent="0.3">
      <c r="A154" s="92" t="s">
        <v>201</v>
      </c>
      <c r="B154" s="89"/>
      <c r="C154" s="122" t="s">
        <v>43</v>
      </c>
      <c r="D154" s="123">
        <v>48</v>
      </c>
      <c r="E154" s="63"/>
      <c r="F154" s="33">
        <f t="shared" si="10"/>
        <v>0</v>
      </c>
    </row>
    <row r="155" spans="1:6" x14ac:dyDescent="0.3">
      <c r="A155" s="92" t="s">
        <v>202</v>
      </c>
      <c r="B155" s="89"/>
      <c r="C155" s="122" t="s">
        <v>43</v>
      </c>
      <c r="D155" s="123">
        <v>68</v>
      </c>
      <c r="E155" s="63"/>
      <c r="F155" s="33">
        <f>D155*E155</f>
        <v>0</v>
      </c>
    </row>
    <row r="156" spans="1:6" x14ac:dyDescent="0.3">
      <c r="A156" s="92" t="s">
        <v>194</v>
      </c>
      <c r="B156" s="89"/>
      <c r="C156" s="122" t="s">
        <v>98</v>
      </c>
      <c r="D156" s="123">
        <v>1</v>
      </c>
      <c r="E156" s="63"/>
      <c r="F156" s="33">
        <f t="shared" si="10"/>
        <v>0</v>
      </c>
    </row>
    <row r="157" spans="1:6" x14ac:dyDescent="0.3">
      <c r="A157" s="137" t="s">
        <v>203</v>
      </c>
      <c r="B157" s="89"/>
      <c r="C157" s="122" t="s">
        <v>204</v>
      </c>
      <c r="D157" s="123">
        <v>5</v>
      </c>
      <c r="E157" s="63"/>
      <c r="F157" s="33">
        <f t="shared" si="10"/>
        <v>0</v>
      </c>
    </row>
    <row r="158" spans="1:6" x14ac:dyDescent="0.3">
      <c r="A158" s="92" t="s">
        <v>205</v>
      </c>
      <c r="B158" s="89"/>
      <c r="C158" s="122" t="s">
        <v>43</v>
      </c>
      <c r="D158" s="123">
        <v>105</v>
      </c>
      <c r="E158" s="63"/>
      <c r="F158" s="33">
        <f t="shared" si="10"/>
        <v>0</v>
      </c>
    </row>
    <row r="159" spans="1:6" x14ac:dyDescent="0.3">
      <c r="A159" s="92" t="s">
        <v>206</v>
      </c>
      <c r="B159" s="89"/>
      <c r="C159" s="122" t="s">
        <v>43</v>
      </c>
      <c r="D159" s="123">
        <v>152</v>
      </c>
      <c r="E159" s="63"/>
      <c r="F159" s="33">
        <f t="shared" si="10"/>
        <v>0</v>
      </c>
    </row>
    <row r="160" spans="1:6" x14ac:dyDescent="0.3">
      <c r="A160" s="92" t="s">
        <v>207</v>
      </c>
      <c r="B160" s="89"/>
      <c r="C160" s="122" t="s">
        <v>43</v>
      </c>
      <c r="D160" s="123">
        <v>257</v>
      </c>
      <c r="E160" s="63"/>
      <c r="F160" s="33">
        <f t="shared" si="10"/>
        <v>0</v>
      </c>
    </row>
    <row r="161" spans="1:6" x14ac:dyDescent="0.3">
      <c r="A161" s="92" t="s">
        <v>208</v>
      </c>
      <c r="B161" s="89"/>
      <c r="C161" s="122" t="s">
        <v>98</v>
      </c>
      <c r="D161" s="123">
        <v>1</v>
      </c>
      <c r="E161" s="63"/>
      <c r="F161" s="33">
        <f t="shared" si="10"/>
        <v>0</v>
      </c>
    </row>
    <row r="162" spans="1:6" x14ac:dyDescent="0.3">
      <c r="A162" s="92" t="s">
        <v>209</v>
      </c>
      <c r="B162" s="89"/>
      <c r="C162" s="122" t="s">
        <v>98</v>
      </c>
      <c r="D162" s="123">
        <v>1</v>
      </c>
      <c r="E162" s="63"/>
      <c r="F162" s="33">
        <f t="shared" si="10"/>
        <v>0</v>
      </c>
    </row>
    <row r="163" spans="1:6" s="19" customFormat="1" ht="12" x14ac:dyDescent="0.2">
      <c r="A163" s="132" t="s">
        <v>210</v>
      </c>
      <c r="B163" s="138"/>
      <c r="C163" s="134"/>
      <c r="D163" s="134" t="s">
        <v>39</v>
      </c>
      <c r="E163" s="135"/>
      <c r="F163" s="136">
        <f>SUM(F164:F175)</f>
        <v>0</v>
      </c>
    </row>
    <row r="164" spans="1:6" s="19" customFormat="1" x14ac:dyDescent="0.2">
      <c r="A164" s="91" t="s">
        <v>211</v>
      </c>
      <c r="B164" s="139" t="s">
        <v>42</v>
      </c>
      <c r="C164" s="62" t="s">
        <v>212</v>
      </c>
      <c r="D164" s="140">
        <v>189</v>
      </c>
      <c r="E164" s="63"/>
      <c r="F164" s="33">
        <f t="shared" ref="F164:F175" si="11">D164*E164</f>
        <v>0</v>
      </c>
    </row>
    <row r="165" spans="1:6" s="144" customFormat="1" x14ac:dyDescent="0.2">
      <c r="A165" s="141" t="s">
        <v>213</v>
      </c>
      <c r="B165" s="142" t="s">
        <v>214</v>
      </c>
      <c r="C165" s="143" t="s">
        <v>98</v>
      </c>
      <c r="D165" s="140">
        <v>1</v>
      </c>
      <c r="E165" s="63"/>
      <c r="F165" s="33">
        <f t="shared" si="11"/>
        <v>0</v>
      </c>
    </row>
    <row r="166" spans="1:6" s="19" customFormat="1" x14ac:dyDescent="0.2">
      <c r="A166" s="91" t="s">
        <v>211</v>
      </c>
      <c r="B166" s="139" t="s">
        <v>61</v>
      </c>
      <c r="C166" s="62" t="s">
        <v>212</v>
      </c>
      <c r="D166" s="140">
        <v>256</v>
      </c>
      <c r="E166" s="63"/>
      <c r="F166" s="33">
        <f t="shared" si="11"/>
        <v>0</v>
      </c>
    </row>
    <row r="167" spans="1:6" s="19" customFormat="1" x14ac:dyDescent="0.2">
      <c r="A167" s="92" t="s">
        <v>213</v>
      </c>
      <c r="B167" s="139" t="s">
        <v>215</v>
      </c>
      <c r="C167" s="62" t="s">
        <v>98</v>
      </c>
      <c r="D167" s="140">
        <v>1</v>
      </c>
      <c r="E167" s="63"/>
      <c r="F167" s="33">
        <f t="shared" si="11"/>
        <v>0</v>
      </c>
    </row>
    <row r="168" spans="1:6" s="19" customFormat="1" x14ac:dyDescent="0.2">
      <c r="A168" s="92" t="s">
        <v>216</v>
      </c>
      <c r="B168" s="89" t="s">
        <v>217</v>
      </c>
      <c r="C168" s="62" t="s">
        <v>98</v>
      </c>
      <c r="D168" s="140">
        <v>1</v>
      </c>
      <c r="E168" s="63"/>
      <c r="F168" s="33">
        <f t="shared" si="11"/>
        <v>0</v>
      </c>
    </row>
    <row r="169" spans="1:6" s="19" customFormat="1" x14ac:dyDescent="0.2">
      <c r="A169" s="31" t="s">
        <v>218</v>
      </c>
      <c r="B169" s="139" t="s">
        <v>219</v>
      </c>
      <c r="C169" s="62" t="s">
        <v>98</v>
      </c>
      <c r="D169" s="140">
        <v>1</v>
      </c>
      <c r="E169" s="63"/>
      <c r="F169" s="33">
        <f t="shared" si="11"/>
        <v>0</v>
      </c>
    </row>
    <row r="170" spans="1:6" s="19" customFormat="1" x14ac:dyDescent="0.2">
      <c r="A170" s="31" t="s">
        <v>220</v>
      </c>
      <c r="B170" s="139" t="s">
        <v>221</v>
      </c>
      <c r="C170" s="62" t="s">
        <v>98</v>
      </c>
      <c r="D170" s="140">
        <v>1</v>
      </c>
      <c r="E170" s="63"/>
      <c r="F170" s="33">
        <f t="shared" si="11"/>
        <v>0</v>
      </c>
    </row>
    <row r="171" spans="1:6" s="19" customFormat="1" x14ac:dyDescent="0.2">
      <c r="A171" s="31" t="s">
        <v>222</v>
      </c>
      <c r="B171" s="139" t="s">
        <v>221</v>
      </c>
      <c r="C171" s="62" t="s">
        <v>98</v>
      </c>
      <c r="D171" s="140">
        <v>1</v>
      </c>
      <c r="E171" s="63"/>
      <c r="F171" s="33">
        <f t="shared" si="11"/>
        <v>0</v>
      </c>
    </row>
    <row r="172" spans="1:6" s="19" customFormat="1" x14ac:dyDescent="0.2">
      <c r="A172" s="92" t="s">
        <v>223</v>
      </c>
      <c r="B172" s="89" t="s">
        <v>217</v>
      </c>
      <c r="C172" s="62" t="s">
        <v>98</v>
      </c>
      <c r="D172" s="140">
        <v>1</v>
      </c>
      <c r="E172" s="63"/>
      <c r="F172" s="33">
        <f t="shared" si="11"/>
        <v>0</v>
      </c>
    </row>
    <row r="173" spans="1:6" s="19" customFormat="1" x14ac:dyDescent="0.2">
      <c r="A173" s="91" t="s">
        <v>224</v>
      </c>
      <c r="B173" s="89" t="s">
        <v>225</v>
      </c>
      <c r="C173" s="62" t="s">
        <v>43</v>
      </c>
      <c r="D173" s="140">
        <v>1</v>
      </c>
      <c r="E173" s="63"/>
      <c r="F173" s="33">
        <f t="shared" si="11"/>
        <v>0</v>
      </c>
    </row>
    <row r="174" spans="1:6" s="19" customFormat="1" x14ac:dyDescent="0.2">
      <c r="A174" s="145" t="s">
        <v>226</v>
      </c>
      <c r="B174" s="89" t="s">
        <v>227</v>
      </c>
      <c r="C174" s="62" t="s">
        <v>43</v>
      </c>
      <c r="D174" s="140">
        <v>1</v>
      </c>
      <c r="E174" s="63"/>
      <c r="F174" s="33">
        <f t="shared" si="11"/>
        <v>0</v>
      </c>
    </row>
    <row r="175" spans="1:6" s="19" customFormat="1" x14ac:dyDescent="0.2">
      <c r="A175" s="146" t="s">
        <v>228</v>
      </c>
      <c r="B175" s="89" t="s">
        <v>229</v>
      </c>
      <c r="C175" s="62" t="s">
        <v>98</v>
      </c>
      <c r="D175" s="140">
        <v>1</v>
      </c>
      <c r="E175" s="63"/>
      <c r="F175" s="33">
        <f t="shared" si="11"/>
        <v>0</v>
      </c>
    </row>
    <row r="176" spans="1:6" s="19" customFormat="1" ht="12" x14ac:dyDescent="0.2">
      <c r="A176" s="132" t="s">
        <v>230</v>
      </c>
      <c r="B176" s="138"/>
      <c r="C176" s="134"/>
      <c r="D176" s="134" t="s">
        <v>39</v>
      </c>
      <c r="E176" s="135"/>
      <c r="F176" s="136">
        <f>SUM(F177:F184)</f>
        <v>0</v>
      </c>
    </row>
    <row r="177" spans="1:6" s="19" customFormat="1" x14ac:dyDescent="0.2">
      <c r="A177" s="91" t="s">
        <v>231</v>
      </c>
      <c r="B177" s="147" t="s">
        <v>232</v>
      </c>
      <c r="C177" s="122" t="s">
        <v>98</v>
      </c>
      <c r="D177" s="148">
        <v>1</v>
      </c>
      <c r="E177" s="63"/>
      <c r="F177" s="33">
        <f t="shared" ref="F177:F189" si="12">D177*E177</f>
        <v>0</v>
      </c>
    </row>
    <row r="178" spans="1:6" s="19" customFormat="1" ht="11.4" customHeight="1" x14ac:dyDescent="0.2">
      <c r="A178" s="91" t="s">
        <v>233</v>
      </c>
      <c r="B178" s="147" t="s">
        <v>217</v>
      </c>
      <c r="C178" s="122" t="s">
        <v>98</v>
      </c>
      <c r="D178" s="148">
        <v>1</v>
      </c>
      <c r="E178" s="63"/>
      <c r="F178" s="33">
        <f t="shared" si="12"/>
        <v>0</v>
      </c>
    </row>
    <row r="179" spans="1:6" s="19" customFormat="1" ht="11.4" customHeight="1" x14ac:dyDescent="0.2">
      <c r="A179" s="31" t="s">
        <v>234</v>
      </c>
      <c r="B179" s="139" t="s">
        <v>219</v>
      </c>
      <c r="C179" s="122" t="s">
        <v>98</v>
      </c>
      <c r="D179" s="140">
        <v>1</v>
      </c>
      <c r="E179" s="63"/>
      <c r="F179" s="33">
        <f t="shared" si="12"/>
        <v>0</v>
      </c>
    </row>
    <row r="180" spans="1:6" s="19" customFormat="1" ht="11.4" customHeight="1" x14ac:dyDescent="0.2">
      <c r="A180" s="31" t="s">
        <v>235</v>
      </c>
      <c r="B180" s="139" t="s">
        <v>221</v>
      </c>
      <c r="C180" s="122" t="s">
        <v>98</v>
      </c>
      <c r="D180" s="140">
        <v>1</v>
      </c>
      <c r="E180" s="63"/>
      <c r="F180" s="33">
        <f t="shared" si="12"/>
        <v>0</v>
      </c>
    </row>
    <row r="181" spans="1:6" s="19" customFormat="1" ht="11.4" customHeight="1" x14ac:dyDescent="0.2">
      <c r="A181" s="31" t="s">
        <v>236</v>
      </c>
      <c r="B181" s="139" t="s">
        <v>221</v>
      </c>
      <c r="C181" s="122" t="s">
        <v>98</v>
      </c>
      <c r="D181" s="140">
        <v>1</v>
      </c>
      <c r="E181" s="63"/>
      <c r="F181" s="33">
        <f t="shared" si="12"/>
        <v>0</v>
      </c>
    </row>
    <row r="182" spans="1:6" s="19" customFormat="1" x14ac:dyDescent="0.2">
      <c r="A182" s="92" t="s">
        <v>237</v>
      </c>
      <c r="B182" s="139"/>
      <c r="C182" s="122" t="s">
        <v>98</v>
      </c>
      <c r="D182" s="148">
        <v>1</v>
      </c>
      <c r="E182" s="63"/>
      <c r="F182" s="33">
        <f t="shared" si="12"/>
        <v>0</v>
      </c>
    </row>
    <row r="183" spans="1:6" s="19" customFormat="1" x14ac:dyDescent="0.2">
      <c r="A183" s="92" t="s">
        <v>238</v>
      </c>
      <c r="B183" s="139"/>
      <c r="C183" s="122" t="s">
        <v>98</v>
      </c>
      <c r="D183" s="148">
        <v>1</v>
      </c>
      <c r="E183" s="63"/>
      <c r="F183" s="33">
        <f t="shared" si="12"/>
        <v>0</v>
      </c>
    </row>
    <row r="184" spans="1:6" s="19" customFormat="1" x14ac:dyDescent="0.2">
      <c r="A184" s="149" t="s">
        <v>239</v>
      </c>
      <c r="B184" s="147"/>
      <c r="C184" s="122" t="s">
        <v>98</v>
      </c>
      <c r="D184" s="148">
        <v>1</v>
      </c>
      <c r="E184" s="63"/>
      <c r="F184" s="33">
        <f t="shared" si="12"/>
        <v>0</v>
      </c>
    </row>
    <row r="185" spans="1:6" s="19" customFormat="1" ht="12" x14ac:dyDescent="0.2">
      <c r="A185" s="132" t="s">
        <v>240</v>
      </c>
      <c r="B185" s="138"/>
      <c r="C185" s="134"/>
      <c r="D185" s="134" t="s">
        <v>39</v>
      </c>
      <c r="E185" s="135"/>
      <c r="F185" s="136">
        <f>SUM(F186:F189)</f>
        <v>0</v>
      </c>
    </row>
    <row r="186" spans="1:6" s="19" customFormat="1" x14ac:dyDescent="0.2">
      <c r="A186" s="150" t="s">
        <v>241</v>
      </c>
      <c r="B186" s="62" t="s">
        <v>242</v>
      </c>
      <c r="C186" s="62" t="s">
        <v>98</v>
      </c>
      <c r="D186" s="140">
        <v>1</v>
      </c>
      <c r="E186" s="63"/>
      <c r="F186" s="33">
        <f>D186*E186</f>
        <v>0</v>
      </c>
    </row>
    <row r="187" spans="1:6" s="19" customFormat="1" x14ac:dyDescent="0.2">
      <c r="A187" s="31" t="s">
        <v>243</v>
      </c>
      <c r="B187" s="62" t="s">
        <v>244</v>
      </c>
      <c r="C187" s="62" t="s">
        <v>98</v>
      </c>
      <c r="D187" s="140">
        <v>1</v>
      </c>
      <c r="E187" s="63"/>
      <c r="F187" s="33">
        <f t="shared" si="12"/>
        <v>0</v>
      </c>
    </row>
    <row r="188" spans="1:6" s="19" customFormat="1" x14ac:dyDescent="0.2">
      <c r="A188" s="150" t="s">
        <v>245</v>
      </c>
      <c r="B188" s="62" t="s">
        <v>246</v>
      </c>
      <c r="C188" s="62" t="s">
        <v>98</v>
      </c>
      <c r="D188" s="140">
        <v>1</v>
      </c>
      <c r="E188" s="63"/>
      <c r="F188" s="33">
        <f t="shared" si="12"/>
        <v>0</v>
      </c>
    </row>
    <row r="189" spans="1:6" s="19" customFormat="1" ht="12" thickBot="1" x14ac:dyDescent="0.25">
      <c r="A189" s="151" t="s">
        <v>247</v>
      </c>
      <c r="B189" s="62" t="s">
        <v>248</v>
      </c>
      <c r="C189" s="62" t="s">
        <v>98</v>
      </c>
      <c r="D189" s="140">
        <v>1</v>
      </c>
      <c r="E189" s="63"/>
      <c r="F189" s="33">
        <f t="shared" si="12"/>
        <v>0</v>
      </c>
    </row>
    <row r="190" spans="1:6" ht="12.6" thickBot="1" x14ac:dyDescent="0.35">
      <c r="A190" s="152" t="s">
        <v>249</v>
      </c>
      <c r="B190" s="153" t="s">
        <v>19</v>
      </c>
      <c r="C190" s="154"/>
      <c r="D190" s="154" t="s">
        <v>195</v>
      </c>
      <c r="E190" s="155"/>
      <c r="F190" s="156">
        <f>F5+F147</f>
        <v>0</v>
      </c>
    </row>
    <row r="191" spans="1:6" ht="12" x14ac:dyDescent="0.3">
      <c r="A191" s="157"/>
      <c r="B191" s="157"/>
      <c r="C191" s="158"/>
      <c r="D191" s="159"/>
      <c r="E191" s="160"/>
      <c r="F191" s="161"/>
    </row>
    <row r="192" spans="1:6" ht="12" x14ac:dyDescent="0.3">
      <c r="A192" s="61" t="s">
        <v>27</v>
      </c>
      <c r="B192" s="157"/>
      <c r="C192" s="158"/>
      <c r="D192" s="159"/>
      <c r="E192" s="160"/>
      <c r="F192" s="161"/>
    </row>
    <row r="193" spans="1:6" ht="12" x14ac:dyDescent="0.3">
      <c r="A193" s="60" t="s">
        <v>28</v>
      </c>
      <c r="B193" s="157"/>
      <c r="C193" s="158"/>
      <c r="D193" s="159"/>
      <c r="E193" s="160"/>
      <c r="F193" s="161"/>
    </row>
    <row r="194" spans="1:6" x14ac:dyDescent="0.3">
      <c r="A194" s="60" t="s">
        <v>250</v>
      </c>
      <c r="B194" s="92"/>
      <c r="C194" s="92"/>
      <c r="D194" s="162"/>
      <c r="E194" s="59"/>
      <c r="F194" s="59"/>
    </row>
  </sheetData>
  <autoFilter ref="D4:D190"/>
  <mergeCells count="1">
    <mergeCell ref="A2:F2"/>
  </mergeCells>
  <printOptions gridLines="1"/>
  <pageMargins left="0.59055118110236227" right="0.39370078740157483" top="0.59055118110236227" bottom="0.59055118110236227" header="0.31496062992125984" footer="0.31496062992125984"/>
  <pageSetup paperSize="9" scale="91" fitToHeight="0" orientation="portrait" r:id="rId1"/>
  <headerFooter>
    <oddFooter>&amp;C&amp;"Arial,Kurzíva"&amp;9Stránka: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outlinePr summaryBelow="0" summaryRight="0"/>
    <pageSetUpPr fitToPage="1"/>
  </sheetPr>
  <dimension ref="A1:F202"/>
  <sheetViews>
    <sheetView zoomScale="85" zoomScaleNormal="85" zoomScaleSheetLayoutView="100" workbookViewId="0">
      <pane ySplit="4" topLeftCell="A5" activePane="bottomLeft" state="frozen"/>
      <selection activeCell="C38" sqref="C38"/>
      <selection pane="bottomLeft" activeCell="C38" sqref="C38"/>
    </sheetView>
  </sheetViews>
  <sheetFormatPr defaultColWidth="8.88671875" defaultRowHeight="11.4" x14ac:dyDescent="0.3"/>
  <cols>
    <col min="1" max="1" width="50.77734375" style="202" customWidth="1"/>
    <col min="2" max="2" width="16.5546875" style="202" customWidth="1"/>
    <col min="3" max="3" width="5.6640625" style="202" customWidth="1"/>
    <col min="4" max="4" width="7.6640625" style="202" customWidth="1"/>
    <col min="5" max="5" width="9.44140625" style="202" customWidth="1"/>
    <col min="6" max="6" width="11.44140625" style="202" customWidth="1"/>
    <col min="7" max="16384" width="8.88671875" style="77"/>
  </cols>
  <sheetData>
    <row r="1" spans="1:6" s="69" customFormat="1" ht="15.6" x14ac:dyDescent="0.3">
      <c r="A1" s="64" t="s">
        <v>251</v>
      </c>
      <c r="B1" s="65"/>
      <c r="C1" s="66"/>
      <c r="D1" s="67"/>
      <c r="E1" s="67"/>
      <c r="F1" s="68"/>
    </row>
    <row r="2" spans="1:6" s="69" customFormat="1" ht="15.6" x14ac:dyDescent="0.3">
      <c r="A2" s="212" t="s">
        <v>2</v>
      </c>
      <c r="B2" s="215"/>
      <c r="C2" s="215"/>
      <c r="D2" s="215"/>
      <c r="E2" s="215"/>
      <c r="F2" s="214"/>
    </row>
    <row r="3" spans="1:6" s="69" customFormat="1" ht="13.8" thickBot="1" x14ac:dyDescent="0.35">
      <c r="A3" s="70" t="s">
        <v>9</v>
      </c>
      <c r="B3" s="71" t="s">
        <v>31</v>
      </c>
      <c r="C3" s="71"/>
      <c r="D3" s="71"/>
      <c r="E3" s="71"/>
      <c r="F3" s="73"/>
    </row>
    <row r="4" spans="1:6" x14ac:dyDescent="0.3">
      <c r="A4" s="74" t="s">
        <v>32</v>
      </c>
      <c r="B4" s="74" t="s">
        <v>33</v>
      </c>
      <c r="C4" s="74" t="s">
        <v>34</v>
      </c>
      <c r="D4" s="75" t="s">
        <v>35</v>
      </c>
      <c r="E4" s="76" t="s">
        <v>36</v>
      </c>
      <c r="F4" s="76" t="s">
        <v>14</v>
      </c>
    </row>
    <row r="5" spans="1:6" ht="12" x14ac:dyDescent="0.3">
      <c r="A5" s="78" t="s">
        <v>15</v>
      </c>
      <c r="B5" s="79" t="s">
        <v>37</v>
      </c>
      <c r="C5" s="80"/>
      <c r="D5" s="80" t="s">
        <v>23</v>
      </c>
      <c r="E5" s="81"/>
      <c r="F5" s="82">
        <f>F6+F106+F111+F122+F144+F154</f>
        <v>0</v>
      </c>
    </row>
    <row r="6" spans="1:6" ht="12" x14ac:dyDescent="0.3">
      <c r="A6" s="83" t="s">
        <v>252</v>
      </c>
      <c r="B6" s="84"/>
      <c r="C6" s="85"/>
      <c r="D6" s="85" t="s">
        <v>39</v>
      </c>
      <c r="E6" s="86"/>
      <c r="F6" s="87">
        <f>SUM(F7:F105)</f>
        <v>0</v>
      </c>
    </row>
    <row r="7" spans="1:6" x14ac:dyDescent="0.3">
      <c r="A7" s="163" t="s">
        <v>253</v>
      </c>
      <c r="B7" s="164"/>
      <c r="C7" s="165" t="s">
        <v>98</v>
      </c>
      <c r="D7" s="94">
        <v>1</v>
      </c>
      <c r="E7" s="63"/>
      <c r="F7" s="33">
        <f t="shared" ref="F7" si="0">D7*E7</f>
        <v>0</v>
      </c>
    </row>
    <row r="8" spans="1:6" s="106" customFormat="1" ht="149.4" customHeight="1" x14ac:dyDescent="0.3">
      <c r="A8" s="166" t="s">
        <v>254</v>
      </c>
      <c r="B8" s="167"/>
      <c r="C8" s="168"/>
      <c r="D8" s="167"/>
      <c r="E8" s="169"/>
      <c r="F8" s="169"/>
    </row>
    <row r="9" spans="1:6" s="106" customFormat="1" ht="10.199999999999999" x14ac:dyDescent="0.3">
      <c r="A9" s="170" t="s">
        <v>255</v>
      </c>
      <c r="B9" s="171"/>
      <c r="C9" s="172" t="s">
        <v>43</v>
      </c>
      <c r="D9" s="173">
        <v>2</v>
      </c>
      <c r="E9" s="174"/>
      <c r="F9" s="169"/>
    </row>
    <row r="10" spans="1:6" s="106" customFormat="1" ht="12.6" customHeight="1" x14ac:dyDescent="0.3">
      <c r="A10" s="170" t="s">
        <v>256</v>
      </c>
      <c r="B10" s="171"/>
      <c r="C10" s="172" t="s">
        <v>43</v>
      </c>
      <c r="D10" s="173">
        <v>2</v>
      </c>
      <c r="E10" s="175"/>
      <c r="F10" s="169"/>
    </row>
    <row r="11" spans="1:6" s="106" customFormat="1" ht="10.199999999999999" x14ac:dyDescent="0.3">
      <c r="A11" s="176" t="s">
        <v>257</v>
      </c>
      <c r="B11" s="171"/>
      <c r="C11" s="172" t="s">
        <v>43</v>
      </c>
      <c r="D11" s="173">
        <v>1</v>
      </c>
      <c r="E11" s="175"/>
      <c r="F11" s="169"/>
    </row>
    <row r="12" spans="1:6" s="106" customFormat="1" ht="10.199999999999999" x14ac:dyDescent="0.3">
      <c r="A12" s="170" t="s">
        <v>258</v>
      </c>
      <c r="B12" s="171"/>
      <c r="C12" s="172" t="s">
        <v>43</v>
      </c>
      <c r="D12" s="173">
        <v>1</v>
      </c>
      <c r="E12" s="175"/>
      <c r="F12" s="169"/>
    </row>
    <row r="13" spans="1:6" s="106" customFormat="1" ht="10.199999999999999" x14ac:dyDescent="0.3">
      <c r="A13" s="170" t="s">
        <v>259</v>
      </c>
      <c r="B13" s="171"/>
      <c r="C13" s="172" t="s">
        <v>43</v>
      </c>
      <c r="D13" s="173">
        <v>1</v>
      </c>
      <c r="E13" s="175"/>
      <c r="F13" s="169"/>
    </row>
    <row r="14" spans="1:6" s="106" customFormat="1" ht="10.199999999999999" x14ac:dyDescent="0.3">
      <c r="A14" s="170" t="s">
        <v>260</v>
      </c>
      <c r="B14" s="171"/>
      <c r="C14" s="172" t="s">
        <v>43</v>
      </c>
      <c r="D14" s="173">
        <v>2</v>
      </c>
      <c r="E14" s="175"/>
      <c r="F14" s="169"/>
    </row>
    <row r="15" spans="1:6" s="106" customFormat="1" ht="20.399999999999999" x14ac:dyDescent="0.3">
      <c r="A15" s="166" t="s">
        <v>261</v>
      </c>
      <c r="B15" s="171"/>
      <c r="C15" s="172" t="s">
        <v>43</v>
      </c>
      <c r="D15" s="173">
        <v>1</v>
      </c>
      <c r="E15" s="175"/>
      <c r="F15" s="169"/>
    </row>
    <row r="16" spans="1:6" s="106" customFormat="1" ht="10.199999999999999" x14ac:dyDescent="0.3">
      <c r="A16" s="166" t="s">
        <v>262</v>
      </c>
      <c r="B16" s="171"/>
      <c r="C16" s="172" t="s">
        <v>43</v>
      </c>
      <c r="D16" s="173">
        <v>1</v>
      </c>
      <c r="E16" s="175"/>
      <c r="F16" s="169"/>
    </row>
    <row r="17" spans="1:6" s="106" customFormat="1" ht="20.399999999999999" x14ac:dyDescent="0.3">
      <c r="A17" s="166" t="s">
        <v>263</v>
      </c>
      <c r="B17" s="171"/>
      <c r="C17" s="172" t="s">
        <v>43</v>
      </c>
      <c r="D17" s="173">
        <v>1</v>
      </c>
      <c r="E17" s="175"/>
      <c r="F17" s="169"/>
    </row>
    <row r="18" spans="1:6" s="106" customFormat="1" ht="20.399999999999999" x14ac:dyDescent="0.3">
      <c r="A18" s="166" t="s">
        <v>264</v>
      </c>
      <c r="B18" s="171"/>
      <c r="C18" s="172" t="s">
        <v>43</v>
      </c>
      <c r="D18" s="173">
        <v>4</v>
      </c>
      <c r="E18" s="175"/>
      <c r="F18" s="169"/>
    </row>
    <row r="19" spans="1:6" s="106" customFormat="1" ht="20.399999999999999" x14ac:dyDescent="0.3">
      <c r="A19" s="166" t="s">
        <v>265</v>
      </c>
      <c r="B19" s="171"/>
      <c r="C19" s="172" t="s">
        <v>43</v>
      </c>
      <c r="D19" s="173">
        <v>2</v>
      </c>
      <c r="E19" s="175"/>
      <c r="F19" s="169"/>
    </row>
    <row r="20" spans="1:6" s="106" customFormat="1" ht="13.8" customHeight="1" x14ac:dyDescent="0.3">
      <c r="A20" s="166" t="s">
        <v>266</v>
      </c>
      <c r="B20" s="171"/>
      <c r="C20" s="172" t="s">
        <v>43</v>
      </c>
      <c r="D20" s="173">
        <v>6</v>
      </c>
      <c r="E20" s="175"/>
      <c r="F20" s="169"/>
    </row>
    <row r="21" spans="1:6" s="106" customFormat="1" ht="20.399999999999999" x14ac:dyDescent="0.3">
      <c r="A21" s="166" t="s">
        <v>267</v>
      </c>
      <c r="B21" s="171"/>
      <c r="C21" s="172" t="s">
        <v>43</v>
      </c>
      <c r="D21" s="173">
        <v>1</v>
      </c>
      <c r="E21" s="175"/>
      <c r="F21" s="169"/>
    </row>
    <row r="22" spans="1:6" s="106" customFormat="1" ht="12" customHeight="1" x14ac:dyDescent="0.3">
      <c r="A22" s="166" t="s">
        <v>266</v>
      </c>
      <c r="B22" s="171"/>
      <c r="C22" s="172" t="s">
        <v>43</v>
      </c>
      <c r="D22" s="173">
        <v>3</v>
      </c>
      <c r="E22" s="175"/>
      <c r="F22" s="169"/>
    </row>
    <row r="23" spans="1:6" s="106" customFormat="1" ht="10.199999999999999" x14ac:dyDescent="0.3">
      <c r="A23" s="166" t="s">
        <v>268</v>
      </c>
      <c r="B23" s="171"/>
      <c r="C23" s="172" t="s">
        <v>43</v>
      </c>
      <c r="D23" s="173">
        <v>2</v>
      </c>
      <c r="E23" s="175"/>
      <c r="F23" s="169"/>
    </row>
    <row r="24" spans="1:6" s="106" customFormat="1" ht="10.199999999999999" x14ac:dyDescent="0.3">
      <c r="A24" s="166" t="s">
        <v>269</v>
      </c>
      <c r="B24" s="171"/>
      <c r="C24" s="172" t="s">
        <v>43</v>
      </c>
      <c r="D24" s="173">
        <v>1</v>
      </c>
      <c r="E24" s="175"/>
      <c r="F24" s="169"/>
    </row>
    <row r="25" spans="1:6" s="106" customFormat="1" ht="10.199999999999999" x14ac:dyDescent="0.3">
      <c r="A25" s="166" t="s">
        <v>270</v>
      </c>
      <c r="B25" s="171"/>
      <c r="C25" s="172" t="s">
        <v>43</v>
      </c>
      <c r="D25" s="173">
        <v>3</v>
      </c>
      <c r="E25" s="175"/>
      <c r="F25" s="169"/>
    </row>
    <row r="26" spans="1:6" s="106" customFormat="1" ht="10.199999999999999" x14ac:dyDescent="0.3">
      <c r="A26" s="171" t="s">
        <v>271</v>
      </c>
      <c r="B26" s="171"/>
      <c r="C26" s="172" t="s">
        <v>43</v>
      </c>
      <c r="D26" s="173">
        <v>1</v>
      </c>
      <c r="E26" s="175"/>
      <c r="F26" s="169"/>
    </row>
    <row r="27" spans="1:6" s="106" customFormat="1" ht="20.399999999999999" x14ac:dyDescent="0.3">
      <c r="A27" s="171" t="s">
        <v>272</v>
      </c>
      <c r="B27" s="171"/>
      <c r="C27" s="172" t="s">
        <v>43</v>
      </c>
      <c r="D27" s="173">
        <v>1</v>
      </c>
      <c r="E27" s="175"/>
      <c r="F27" s="169"/>
    </row>
    <row r="28" spans="1:6" s="106" customFormat="1" ht="20.399999999999999" x14ac:dyDescent="0.3">
      <c r="A28" s="171" t="s">
        <v>273</v>
      </c>
      <c r="B28" s="171"/>
      <c r="C28" s="172" t="s">
        <v>43</v>
      </c>
      <c r="D28" s="173">
        <v>6</v>
      </c>
      <c r="E28" s="175"/>
      <c r="F28" s="169"/>
    </row>
    <row r="29" spans="1:6" s="106" customFormat="1" ht="20.399999999999999" x14ac:dyDescent="0.3">
      <c r="A29" s="171" t="s">
        <v>274</v>
      </c>
      <c r="B29" s="171"/>
      <c r="C29" s="172" t="s">
        <v>43</v>
      </c>
      <c r="D29" s="173">
        <v>18</v>
      </c>
      <c r="E29" s="175"/>
      <c r="F29" s="169"/>
    </row>
    <row r="30" spans="1:6" s="106" customFormat="1" ht="10.199999999999999" x14ac:dyDescent="0.3">
      <c r="A30" s="171" t="s">
        <v>275</v>
      </c>
      <c r="B30" s="171"/>
      <c r="C30" s="172" t="s">
        <v>43</v>
      </c>
      <c r="D30" s="173">
        <v>6</v>
      </c>
      <c r="E30" s="175"/>
      <c r="F30" s="169"/>
    </row>
    <row r="31" spans="1:6" s="106" customFormat="1" ht="20.399999999999999" x14ac:dyDescent="0.3">
      <c r="A31" s="171" t="s">
        <v>276</v>
      </c>
      <c r="B31" s="171"/>
      <c r="C31" s="172" t="s">
        <v>43</v>
      </c>
      <c r="D31" s="173">
        <v>18</v>
      </c>
      <c r="E31" s="175"/>
      <c r="F31" s="169"/>
    </row>
    <row r="32" spans="1:6" s="106" customFormat="1" ht="20.399999999999999" x14ac:dyDescent="0.3">
      <c r="A32" s="171" t="s">
        <v>277</v>
      </c>
      <c r="B32" s="171"/>
      <c r="C32" s="172" t="s">
        <v>43</v>
      </c>
      <c r="D32" s="173">
        <v>1</v>
      </c>
      <c r="E32" s="175"/>
      <c r="F32" s="169"/>
    </row>
    <row r="33" spans="1:6" s="106" customFormat="1" ht="13.2" customHeight="1" x14ac:dyDescent="0.3">
      <c r="A33" s="171" t="s">
        <v>278</v>
      </c>
      <c r="B33" s="171"/>
      <c r="C33" s="172" t="s">
        <v>43</v>
      </c>
      <c r="D33" s="173">
        <v>1</v>
      </c>
      <c r="E33" s="175"/>
      <c r="F33" s="169"/>
    </row>
    <row r="34" spans="1:6" s="106" customFormat="1" ht="20.399999999999999" x14ac:dyDescent="0.3">
      <c r="A34" s="171" t="s">
        <v>279</v>
      </c>
      <c r="B34" s="171"/>
      <c r="C34" s="172" t="s">
        <v>43</v>
      </c>
      <c r="D34" s="173">
        <v>3</v>
      </c>
      <c r="E34" s="175"/>
      <c r="F34" s="169"/>
    </row>
    <row r="35" spans="1:6" s="106" customFormat="1" ht="20.399999999999999" x14ac:dyDescent="0.3">
      <c r="A35" s="171" t="s">
        <v>277</v>
      </c>
      <c r="B35" s="171"/>
      <c r="C35" s="172" t="s">
        <v>43</v>
      </c>
      <c r="D35" s="173">
        <v>1</v>
      </c>
      <c r="E35" s="175"/>
      <c r="F35" s="169"/>
    </row>
    <row r="36" spans="1:6" s="106" customFormat="1" ht="12" customHeight="1" x14ac:dyDescent="0.3">
      <c r="A36" s="171" t="s">
        <v>278</v>
      </c>
      <c r="B36" s="171"/>
      <c r="C36" s="172" t="s">
        <v>43</v>
      </c>
      <c r="D36" s="173">
        <v>1</v>
      </c>
      <c r="E36" s="175"/>
      <c r="F36" s="169"/>
    </row>
    <row r="37" spans="1:6" s="106" customFormat="1" ht="20.399999999999999" x14ac:dyDescent="0.3">
      <c r="A37" s="171" t="s">
        <v>280</v>
      </c>
      <c r="B37" s="171"/>
      <c r="C37" s="172" t="s">
        <v>43</v>
      </c>
      <c r="D37" s="173">
        <v>3</v>
      </c>
      <c r="E37" s="175"/>
      <c r="F37" s="169"/>
    </row>
    <row r="38" spans="1:6" s="106" customFormat="1" ht="20.399999999999999" x14ac:dyDescent="0.3">
      <c r="A38" s="171" t="s">
        <v>277</v>
      </c>
      <c r="B38" s="171"/>
      <c r="C38" s="172" t="s">
        <v>43</v>
      </c>
      <c r="D38" s="173">
        <v>1</v>
      </c>
      <c r="E38" s="175"/>
      <c r="F38" s="169"/>
    </row>
    <row r="39" spans="1:6" s="106" customFormat="1" ht="10.199999999999999" x14ac:dyDescent="0.3">
      <c r="A39" s="171" t="s">
        <v>278</v>
      </c>
      <c r="B39" s="171"/>
      <c r="C39" s="172" t="s">
        <v>43</v>
      </c>
      <c r="D39" s="173">
        <v>1</v>
      </c>
      <c r="E39" s="175"/>
      <c r="F39" s="169"/>
    </row>
    <row r="40" spans="1:6" s="106" customFormat="1" ht="20.399999999999999" x14ac:dyDescent="0.3">
      <c r="A40" s="171" t="s">
        <v>279</v>
      </c>
      <c r="B40" s="171"/>
      <c r="C40" s="172" t="s">
        <v>43</v>
      </c>
      <c r="D40" s="173">
        <v>3</v>
      </c>
      <c r="E40" s="175"/>
      <c r="F40" s="169"/>
    </row>
    <row r="41" spans="1:6" s="106" customFormat="1" ht="20.399999999999999" x14ac:dyDescent="0.3">
      <c r="A41" s="171" t="s">
        <v>281</v>
      </c>
      <c r="B41" s="171"/>
      <c r="C41" s="172" t="s">
        <v>43</v>
      </c>
      <c r="D41" s="173">
        <v>1</v>
      </c>
      <c r="E41" s="175"/>
      <c r="F41" s="169"/>
    </row>
    <row r="42" spans="1:6" s="106" customFormat="1" ht="10.199999999999999" x14ac:dyDescent="0.3">
      <c r="A42" s="170" t="s">
        <v>282</v>
      </c>
      <c r="B42" s="171"/>
      <c r="C42" s="172" t="s">
        <v>43</v>
      </c>
      <c r="D42" s="173">
        <v>6</v>
      </c>
      <c r="E42" s="175"/>
      <c r="F42" s="169"/>
    </row>
    <row r="43" spans="1:6" s="106" customFormat="1" ht="10.199999999999999" x14ac:dyDescent="0.3">
      <c r="A43" s="170" t="s">
        <v>283</v>
      </c>
      <c r="B43" s="171"/>
      <c r="C43" s="172" t="s">
        <v>43</v>
      </c>
      <c r="D43" s="173">
        <v>2</v>
      </c>
      <c r="E43" s="175"/>
      <c r="F43" s="169"/>
    </row>
    <row r="44" spans="1:6" s="106" customFormat="1" ht="10.199999999999999" x14ac:dyDescent="0.3">
      <c r="A44" s="170" t="s">
        <v>284</v>
      </c>
      <c r="B44" s="171"/>
      <c r="C44" s="172" t="s">
        <v>43</v>
      </c>
      <c r="D44" s="173">
        <v>10</v>
      </c>
      <c r="E44" s="175"/>
      <c r="F44" s="169"/>
    </row>
    <row r="45" spans="1:6" s="106" customFormat="1" ht="10.199999999999999" x14ac:dyDescent="0.3">
      <c r="A45" s="170" t="s">
        <v>285</v>
      </c>
      <c r="B45" s="171"/>
      <c r="C45" s="172" t="s">
        <v>43</v>
      </c>
      <c r="D45" s="173">
        <v>1</v>
      </c>
      <c r="E45" s="175"/>
      <c r="F45" s="169"/>
    </row>
    <row r="46" spans="1:6" s="106" customFormat="1" ht="10.199999999999999" x14ac:dyDescent="0.3">
      <c r="A46" s="170" t="s">
        <v>286</v>
      </c>
      <c r="B46" s="171"/>
      <c r="C46" s="172" t="s">
        <v>43</v>
      </c>
      <c r="D46" s="173">
        <v>24</v>
      </c>
      <c r="E46" s="175"/>
      <c r="F46" s="169"/>
    </row>
    <row r="47" spans="1:6" s="106" customFormat="1" ht="10.199999999999999" x14ac:dyDescent="0.3">
      <c r="A47" s="170" t="s">
        <v>287</v>
      </c>
      <c r="B47" s="167"/>
      <c r="C47" s="172" t="s">
        <v>98</v>
      </c>
      <c r="D47" s="173">
        <v>1</v>
      </c>
      <c r="E47" s="175"/>
      <c r="F47" s="169"/>
    </row>
    <row r="48" spans="1:6" x14ac:dyDescent="0.3">
      <c r="A48" s="163" t="s">
        <v>288</v>
      </c>
      <c r="B48" s="164"/>
      <c r="C48" s="165" t="s">
        <v>98</v>
      </c>
      <c r="D48" s="177">
        <v>1</v>
      </c>
      <c r="E48" s="63"/>
      <c r="F48" s="33">
        <f t="shared" ref="F48" si="1">D48*E48</f>
        <v>0</v>
      </c>
    </row>
    <row r="49" spans="1:6" s="106" customFormat="1" ht="153" x14ac:dyDescent="0.3">
      <c r="A49" s="166" t="s">
        <v>289</v>
      </c>
      <c r="B49" s="167"/>
      <c r="C49" s="178"/>
      <c r="D49" s="173"/>
      <c r="E49" s="169"/>
      <c r="F49" s="169"/>
    </row>
    <row r="50" spans="1:6" s="106" customFormat="1" ht="10.199999999999999" x14ac:dyDescent="0.3">
      <c r="A50" s="170" t="s">
        <v>290</v>
      </c>
      <c r="B50" s="171"/>
      <c r="C50" s="172" t="s">
        <v>43</v>
      </c>
      <c r="D50" s="173">
        <v>2</v>
      </c>
      <c r="E50" s="175"/>
      <c r="F50" s="169"/>
    </row>
    <row r="51" spans="1:6" s="106" customFormat="1" ht="10.199999999999999" x14ac:dyDescent="0.3">
      <c r="A51" s="170" t="s">
        <v>291</v>
      </c>
      <c r="B51" s="171"/>
      <c r="C51" s="172" t="s">
        <v>43</v>
      </c>
      <c r="D51" s="173">
        <v>2</v>
      </c>
      <c r="E51" s="175"/>
      <c r="F51" s="169"/>
    </row>
    <row r="52" spans="1:6" s="106" customFormat="1" ht="10.199999999999999" x14ac:dyDescent="0.3">
      <c r="A52" s="170" t="s">
        <v>257</v>
      </c>
      <c r="B52" s="171"/>
      <c r="C52" s="172" t="s">
        <v>43</v>
      </c>
      <c r="D52" s="173">
        <v>1</v>
      </c>
      <c r="E52" s="175"/>
      <c r="F52" s="169"/>
    </row>
    <row r="53" spans="1:6" s="106" customFormat="1" ht="10.199999999999999" x14ac:dyDescent="0.3">
      <c r="A53" s="170" t="s">
        <v>258</v>
      </c>
      <c r="B53" s="171"/>
      <c r="C53" s="172" t="s">
        <v>43</v>
      </c>
      <c r="D53" s="173">
        <v>1</v>
      </c>
      <c r="E53" s="175"/>
      <c r="F53" s="169"/>
    </row>
    <row r="54" spans="1:6" s="106" customFormat="1" ht="10.199999999999999" x14ac:dyDescent="0.3">
      <c r="A54" s="170" t="s">
        <v>259</v>
      </c>
      <c r="B54" s="171"/>
      <c r="C54" s="172" t="s">
        <v>43</v>
      </c>
      <c r="D54" s="173">
        <v>1</v>
      </c>
      <c r="E54" s="175"/>
      <c r="F54" s="169"/>
    </row>
    <row r="55" spans="1:6" s="106" customFormat="1" ht="10.199999999999999" x14ac:dyDescent="0.3">
      <c r="A55" s="170" t="s">
        <v>260</v>
      </c>
      <c r="B55" s="171"/>
      <c r="C55" s="172" t="s">
        <v>43</v>
      </c>
      <c r="D55" s="173">
        <v>2</v>
      </c>
      <c r="E55" s="175"/>
      <c r="F55" s="169"/>
    </row>
    <row r="56" spans="1:6" s="106" customFormat="1" ht="20.399999999999999" x14ac:dyDescent="0.3">
      <c r="A56" s="166" t="s">
        <v>292</v>
      </c>
      <c r="B56" s="171"/>
      <c r="C56" s="172" t="s">
        <v>43</v>
      </c>
      <c r="D56" s="173">
        <v>1</v>
      </c>
      <c r="E56" s="175"/>
      <c r="F56" s="169"/>
    </row>
    <row r="57" spans="1:6" s="106" customFormat="1" ht="10.199999999999999" x14ac:dyDescent="0.3">
      <c r="A57" s="166" t="s">
        <v>262</v>
      </c>
      <c r="B57" s="171"/>
      <c r="C57" s="172" t="s">
        <v>43</v>
      </c>
      <c r="D57" s="173">
        <v>1</v>
      </c>
      <c r="E57" s="175"/>
      <c r="F57" s="169"/>
    </row>
    <row r="58" spans="1:6" s="106" customFormat="1" ht="20.399999999999999" x14ac:dyDescent="0.3">
      <c r="A58" s="166" t="s">
        <v>293</v>
      </c>
      <c r="B58" s="171"/>
      <c r="C58" s="172" t="s">
        <v>43</v>
      </c>
      <c r="D58" s="173">
        <v>1</v>
      </c>
      <c r="E58" s="175"/>
      <c r="F58" s="169"/>
    </row>
    <row r="59" spans="1:6" s="106" customFormat="1" ht="20.399999999999999" x14ac:dyDescent="0.3">
      <c r="A59" s="166" t="s">
        <v>293</v>
      </c>
      <c r="B59" s="171"/>
      <c r="C59" s="172" t="s">
        <v>43</v>
      </c>
      <c r="D59" s="173">
        <v>1</v>
      </c>
      <c r="E59" s="175"/>
      <c r="F59" s="169"/>
    </row>
    <row r="60" spans="1:6" s="106" customFormat="1" ht="20.399999999999999" x14ac:dyDescent="0.3">
      <c r="A60" s="166" t="s">
        <v>263</v>
      </c>
      <c r="B60" s="171"/>
      <c r="C60" s="172" t="s">
        <v>43</v>
      </c>
      <c r="D60" s="173">
        <v>1</v>
      </c>
      <c r="E60" s="175"/>
      <c r="F60" s="169"/>
    </row>
    <row r="61" spans="1:6" s="106" customFormat="1" ht="20.399999999999999" x14ac:dyDescent="0.3">
      <c r="A61" s="166" t="s">
        <v>264</v>
      </c>
      <c r="B61" s="171"/>
      <c r="C61" s="172" t="s">
        <v>43</v>
      </c>
      <c r="D61" s="173">
        <v>4</v>
      </c>
      <c r="E61" s="175"/>
      <c r="F61" s="169"/>
    </row>
    <row r="62" spans="1:6" s="106" customFormat="1" ht="20.399999999999999" x14ac:dyDescent="0.3">
      <c r="A62" s="166" t="s">
        <v>265</v>
      </c>
      <c r="B62" s="171"/>
      <c r="C62" s="172" t="s">
        <v>43</v>
      </c>
      <c r="D62" s="173">
        <v>2</v>
      </c>
      <c r="E62" s="175"/>
      <c r="F62" s="169"/>
    </row>
    <row r="63" spans="1:6" s="106" customFormat="1" ht="10.199999999999999" x14ac:dyDescent="0.3">
      <c r="A63" s="166" t="s">
        <v>266</v>
      </c>
      <c r="B63" s="171"/>
      <c r="C63" s="172" t="s">
        <v>43</v>
      </c>
      <c r="D63" s="173">
        <v>6</v>
      </c>
      <c r="E63" s="175"/>
      <c r="F63" s="169"/>
    </row>
    <row r="64" spans="1:6" s="106" customFormat="1" ht="20.399999999999999" x14ac:dyDescent="0.3">
      <c r="A64" s="166" t="s">
        <v>267</v>
      </c>
      <c r="B64" s="171"/>
      <c r="C64" s="172" t="s">
        <v>43</v>
      </c>
      <c r="D64" s="173">
        <v>1</v>
      </c>
      <c r="E64" s="175"/>
      <c r="F64" s="169"/>
    </row>
    <row r="65" spans="1:6" s="106" customFormat="1" ht="10.199999999999999" x14ac:dyDescent="0.3">
      <c r="A65" s="166" t="s">
        <v>266</v>
      </c>
      <c r="B65" s="171"/>
      <c r="C65" s="172" t="s">
        <v>43</v>
      </c>
      <c r="D65" s="173">
        <v>3</v>
      </c>
      <c r="E65" s="175"/>
      <c r="F65" s="169"/>
    </row>
    <row r="66" spans="1:6" s="106" customFormat="1" ht="10.199999999999999" x14ac:dyDescent="0.3">
      <c r="A66" s="170" t="s">
        <v>268</v>
      </c>
      <c r="B66" s="171"/>
      <c r="C66" s="172" t="s">
        <v>43</v>
      </c>
      <c r="D66" s="173">
        <v>2</v>
      </c>
      <c r="E66" s="175"/>
      <c r="F66" s="169"/>
    </row>
    <row r="67" spans="1:6" s="106" customFormat="1" ht="10.199999999999999" x14ac:dyDescent="0.3">
      <c r="A67" s="170" t="s">
        <v>269</v>
      </c>
      <c r="B67" s="171"/>
      <c r="C67" s="172" t="s">
        <v>43</v>
      </c>
      <c r="D67" s="173">
        <v>1</v>
      </c>
      <c r="E67" s="175"/>
      <c r="F67" s="169"/>
    </row>
    <row r="68" spans="1:6" s="106" customFormat="1" ht="10.199999999999999" x14ac:dyDescent="0.3">
      <c r="A68" s="166" t="s">
        <v>270</v>
      </c>
      <c r="B68" s="171"/>
      <c r="C68" s="172" t="s">
        <v>43</v>
      </c>
      <c r="D68" s="173">
        <v>3</v>
      </c>
      <c r="E68" s="175"/>
      <c r="F68" s="169"/>
    </row>
    <row r="69" spans="1:6" s="106" customFormat="1" ht="10.199999999999999" x14ac:dyDescent="0.3">
      <c r="A69" s="170" t="s">
        <v>271</v>
      </c>
      <c r="B69" s="171"/>
      <c r="C69" s="172" t="s">
        <v>43</v>
      </c>
      <c r="D69" s="173">
        <v>2</v>
      </c>
      <c r="E69" s="175"/>
      <c r="F69" s="169"/>
    </row>
    <row r="70" spans="1:6" s="106" customFormat="1" ht="20.399999999999999" x14ac:dyDescent="0.3">
      <c r="A70" s="171" t="s">
        <v>272</v>
      </c>
      <c r="B70" s="171"/>
      <c r="C70" s="172" t="s">
        <v>43</v>
      </c>
      <c r="D70" s="173">
        <v>1</v>
      </c>
      <c r="E70" s="175"/>
      <c r="F70" s="169"/>
    </row>
    <row r="71" spans="1:6" s="106" customFormat="1" ht="20.399999999999999" x14ac:dyDescent="0.3">
      <c r="A71" s="171" t="s">
        <v>273</v>
      </c>
      <c r="B71" s="171"/>
      <c r="C71" s="172" t="s">
        <v>43</v>
      </c>
      <c r="D71" s="173">
        <v>1</v>
      </c>
      <c r="E71" s="175"/>
      <c r="F71" s="169"/>
    </row>
    <row r="72" spans="1:6" s="106" customFormat="1" ht="10.199999999999999" x14ac:dyDescent="0.3">
      <c r="A72" s="170" t="s">
        <v>275</v>
      </c>
      <c r="B72" s="171"/>
      <c r="C72" s="172" t="s">
        <v>43</v>
      </c>
      <c r="D72" s="173">
        <v>1</v>
      </c>
      <c r="E72" s="175"/>
      <c r="F72" s="169"/>
    </row>
    <row r="73" spans="1:6" s="106" customFormat="1" ht="20.399999999999999" x14ac:dyDescent="0.3">
      <c r="A73" s="171" t="s">
        <v>274</v>
      </c>
      <c r="B73" s="171"/>
      <c r="C73" s="172" t="s">
        <v>43</v>
      </c>
      <c r="D73" s="173">
        <v>3</v>
      </c>
      <c r="E73" s="175"/>
      <c r="F73" s="169"/>
    </row>
    <row r="74" spans="1:6" s="106" customFormat="1" ht="20.399999999999999" x14ac:dyDescent="0.3">
      <c r="A74" s="171" t="s">
        <v>276</v>
      </c>
      <c r="B74" s="171"/>
      <c r="C74" s="172" t="s">
        <v>43</v>
      </c>
      <c r="D74" s="173">
        <v>3</v>
      </c>
      <c r="E74" s="175"/>
      <c r="F74" s="169"/>
    </row>
    <row r="75" spans="1:6" s="106" customFormat="1" ht="20.399999999999999" x14ac:dyDescent="0.3">
      <c r="A75" s="171" t="s">
        <v>273</v>
      </c>
      <c r="B75" s="171"/>
      <c r="C75" s="172" t="s">
        <v>43</v>
      </c>
      <c r="D75" s="173">
        <v>1</v>
      </c>
      <c r="E75" s="175"/>
      <c r="F75" s="169"/>
    </row>
    <row r="76" spans="1:6" s="106" customFormat="1" ht="10.199999999999999" x14ac:dyDescent="0.3">
      <c r="A76" s="170" t="s">
        <v>275</v>
      </c>
      <c r="B76" s="171"/>
      <c r="C76" s="172" t="s">
        <v>43</v>
      </c>
      <c r="D76" s="173">
        <v>1</v>
      </c>
      <c r="E76" s="175"/>
      <c r="F76" s="169"/>
    </row>
    <row r="77" spans="1:6" s="106" customFormat="1" ht="20.399999999999999" x14ac:dyDescent="0.3">
      <c r="A77" s="171" t="s">
        <v>274</v>
      </c>
      <c r="B77" s="171"/>
      <c r="C77" s="172" t="s">
        <v>43</v>
      </c>
      <c r="D77" s="173">
        <v>3</v>
      </c>
      <c r="E77" s="175"/>
      <c r="F77" s="169"/>
    </row>
    <row r="78" spans="1:6" s="106" customFormat="1" ht="20.399999999999999" x14ac:dyDescent="0.3">
      <c r="A78" s="171" t="s">
        <v>276</v>
      </c>
      <c r="B78" s="171"/>
      <c r="C78" s="172" t="s">
        <v>43</v>
      </c>
      <c r="D78" s="173">
        <v>3</v>
      </c>
      <c r="E78" s="175"/>
      <c r="F78" s="169"/>
    </row>
    <row r="79" spans="1:6" s="106" customFormat="1" ht="20.399999999999999" x14ac:dyDescent="0.3">
      <c r="A79" s="171" t="s">
        <v>281</v>
      </c>
      <c r="B79" s="171"/>
      <c r="C79" s="172" t="s">
        <v>43</v>
      </c>
      <c r="D79" s="173">
        <v>1</v>
      </c>
      <c r="E79" s="175"/>
      <c r="F79" s="169"/>
    </row>
    <row r="80" spans="1:6" s="106" customFormat="1" ht="10.199999999999999" x14ac:dyDescent="0.3">
      <c r="A80" s="170" t="s">
        <v>284</v>
      </c>
      <c r="B80" s="171"/>
      <c r="C80" s="172" t="s">
        <v>43</v>
      </c>
      <c r="D80" s="173">
        <v>7</v>
      </c>
      <c r="E80" s="175"/>
      <c r="F80" s="169"/>
    </row>
    <row r="81" spans="1:6" s="106" customFormat="1" ht="10.199999999999999" x14ac:dyDescent="0.3">
      <c r="A81" s="170" t="s">
        <v>287</v>
      </c>
      <c r="B81" s="167"/>
      <c r="C81" s="172" t="s">
        <v>98</v>
      </c>
      <c r="D81" s="173">
        <v>1</v>
      </c>
      <c r="E81" s="175"/>
      <c r="F81" s="169"/>
    </row>
    <row r="82" spans="1:6" x14ac:dyDescent="0.3">
      <c r="A82" s="163" t="s">
        <v>294</v>
      </c>
      <c r="B82" s="164"/>
      <c r="C82" s="165" t="s">
        <v>98</v>
      </c>
      <c r="D82" s="94">
        <v>1</v>
      </c>
      <c r="E82" s="63"/>
      <c r="F82" s="33">
        <f t="shared" ref="F82" si="2">D82*E82</f>
        <v>0</v>
      </c>
    </row>
    <row r="83" spans="1:6" s="106" customFormat="1" ht="139.80000000000001" customHeight="1" x14ac:dyDescent="0.3">
      <c r="A83" s="166" t="s">
        <v>295</v>
      </c>
      <c r="B83" s="167"/>
      <c r="C83" s="178"/>
      <c r="D83" s="167"/>
      <c r="E83" s="169"/>
      <c r="F83" s="169"/>
    </row>
    <row r="84" spans="1:6" s="106" customFormat="1" ht="10.199999999999999" x14ac:dyDescent="0.3">
      <c r="A84" s="170" t="s">
        <v>296</v>
      </c>
      <c r="B84" s="171"/>
      <c r="C84" s="172" t="s">
        <v>43</v>
      </c>
      <c r="D84" s="173">
        <v>1</v>
      </c>
      <c r="E84" s="175"/>
      <c r="F84" s="169"/>
    </row>
    <row r="85" spans="1:6" s="106" customFormat="1" ht="10.199999999999999" x14ac:dyDescent="0.3">
      <c r="A85" s="170" t="s">
        <v>291</v>
      </c>
      <c r="B85" s="171"/>
      <c r="C85" s="172" t="s">
        <v>43</v>
      </c>
      <c r="D85" s="173">
        <v>2</v>
      </c>
      <c r="E85" s="175"/>
      <c r="F85" s="169"/>
    </row>
    <row r="86" spans="1:6" s="106" customFormat="1" ht="10.199999999999999" x14ac:dyDescent="0.3">
      <c r="A86" s="170" t="s">
        <v>297</v>
      </c>
      <c r="B86" s="171"/>
      <c r="C86" s="172" t="s">
        <v>43</v>
      </c>
      <c r="D86" s="173">
        <v>1</v>
      </c>
      <c r="E86" s="175"/>
      <c r="F86" s="169"/>
    </row>
    <row r="87" spans="1:6" s="106" customFormat="1" ht="10.199999999999999" x14ac:dyDescent="0.3">
      <c r="A87" s="170" t="s">
        <v>258</v>
      </c>
      <c r="B87" s="171"/>
      <c r="C87" s="172" t="s">
        <v>43</v>
      </c>
      <c r="D87" s="173">
        <v>1</v>
      </c>
      <c r="E87" s="175"/>
      <c r="F87" s="169"/>
    </row>
    <row r="88" spans="1:6" s="106" customFormat="1" ht="10.199999999999999" x14ac:dyDescent="0.3">
      <c r="A88" s="170" t="s">
        <v>259</v>
      </c>
      <c r="B88" s="171"/>
      <c r="C88" s="172" t="s">
        <v>43</v>
      </c>
      <c r="D88" s="173">
        <v>1</v>
      </c>
      <c r="E88" s="175"/>
      <c r="F88" s="169"/>
    </row>
    <row r="89" spans="1:6" s="106" customFormat="1" ht="10.199999999999999" x14ac:dyDescent="0.3">
      <c r="A89" s="170" t="s">
        <v>260</v>
      </c>
      <c r="B89" s="171"/>
      <c r="C89" s="172" t="s">
        <v>43</v>
      </c>
      <c r="D89" s="173">
        <v>2</v>
      </c>
      <c r="E89" s="175"/>
      <c r="F89" s="169"/>
    </row>
    <row r="90" spans="1:6" s="106" customFormat="1" ht="20.399999999999999" x14ac:dyDescent="0.3">
      <c r="A90" s="166" t="s">
        <v>298</v>
      </c>
      <c r="B90" s="171"/>
      <c r="C90" s="172" t="s">
        <v>43</v>
      </c>
      <c r="D90" s="173">
        <v>1</v>
      </c>
      <c r="E90" s="175"/>
      <c r="F90" s="169"/>
    </row>
    <row r="91" spans="1:6" s="106" customFormat="1" ht="20.399999999999999" x14ac:dyDescent="0.3">
      <c r="A91" s="166" t="s">
        <v>299</v>
      </c>
      <c r="B91" s="171"/>
      <c r="C91" s="172" t="s">
        <v>43</v>
      </c>
      <c r="D91" s="173">
        <v>7</v>
      </c>
      <c r="E91" s="175"/>
      <c r="F91" s="169"/>
    </row>
    <row r="92" spans="1:6" s="106" customFormat="1" ht="10.199999999999999" x14ac:dyDescent="0.3">
      <c r="A92" s="170" t="s">
        <v>300</v>
      </c>
      <c r="B92" s="171"/>
      <c r="C92" s="172" t="s">
        <v>43</v>
      </c>
      <c r="D92" s="173">
        <v>7</v>
      </c>
      <c r="E92" s="175"/>
      <c r="F92" s="169"/>
    </row>
    <row r="93" spans="1:6" s="106" customFormat="1" ht="10.199999999999999" x14ac:dyDescent="0.3">
      <c r="A93" s="170" t="s">
        <v>301</v>
      </c>
      <c r="B93" s="171"/>
      <c r="C93" s="172" t="s">
        <v>43</v>
      </c>
      <c r="D93" s="173">
        <v>7</v>
      </c>
      <c r="E93" s="175"/>
      <c r="F93" s="169"/>
    </row>
    <row r="94" spans="1:6" s="106" customFormat="1" ht="12" customHeight="1" x14ac:dyDescent="0.3">
      <c r="A94" s="166" t="s">
        <v>298</v>
      </c>
      <c r="B94" s="171"/>
      <c r="C94" s="172" t="s">
        <v>43</v>
      </c>
      <c r="D94" s="173">
        <v>2</v>
      </c>
      <c r="E94" s="175"/>
      <c r="F94" s="169"/>
    </row>
    <row r="95" spans="1:6" s="106" customFormat="1" ht="10.199999999999999" x14ac:dyDescent="0.3">
      <c r="A95" s="170" t="s">
        <v>268</v>
      </c>
      <c r="B95" s="171"/>
      <c r="C95" s="172" t="s">
        <v>43</v>
      </c>
      <c r="D95" s="173">
        <v>1</v>
      </c>
      <c r="E95" s="175"/>
      <c r="F95" s="169"/>
    </row>
    <row r="96" spans="1:6" s="106" customFormat="1" ht="10.199999999999999" x14ac:dyDescent="0.3">
      <c r="A96" s="170" t="s">
        <v>269</v>
      </c>
      <c r="B96" s="171"/>
      <c r="C96" s="172" t="s">
        <v>43</v>
      </c>
      <c r="D96" s="173">
        <v>1</v>
      </c>
      <c r="E96" s="175"/>
      <c r="F96" s="169"/>
    </row>
    <row r="97" spans="1:6" s="106" customFormat="1" ht="10.199999999999999" x14ac:dyDescent="0.3">
      <c r="A97" s="170" t="s">
        <v>302</v>
      </c>
      <c r="B97" s="171"/>
      <c r="C97" s="172" t="s">
        <v>43</v>
      </c>
      <c r="D97" s="173">
        <v>10</v>
      </c>
      <c r="E97" s="175"/>
      <c r="F97" s="169"/>
    </row>
    <row r="98" spans="1:6" s="106" customFormat="1" ht="10.199999999999999" x14ac:dyDescent="0.3">
      <c r="A98" s="170" t="s">
        <v>303</v>
      </c>
      <c r="B98" s="171"/>
      <c r="C98" s="172" t="s">
        <v>43</v>
      </c>
      <c r="D98" s="173">
        <v>10</v>
      </c>
      <c r="E98" s="175"/>
      <c r="F98" s="169"/>
    </row>
    <row r="99" spans="1:6" s="106" customFormat="1" ht="10.199999999999999" x14ac:dyDescent="0.3">
      <c r="A99" s="170" t="s">
        <v>304</v>
      </c>
      <c r="B99" s="171"/>
      <c r="C99" s="172" t="s">
        <v>43</v>
      </c>
      <c r="D99" s="173">
        <v>10</v>
      </c>
      <c r="E99" s="175"/>
      <c r="F99" s="169"/>
    </row>
    <row r="100" spans="1:6" s="106" customFormat="1" ht="10.199999999999999" x14ac:dyDescent="0.3">
      <c r="A100" s="170" t="s">
        <v>282</v>
      </c>
      <c r="B100" s="171"/>
      <c r="C100" s="172" t="s">
        <v>43</v>
      </c>
      <c r="D100" s="173">
        <v>4</v>
      </c>
      <c r="E100" s="175"/>
      <c r="F100" s="169"/>
    </row>
    <row r="101" spans="1:6" s="106" customFormat="1" ht="10.199999999999999" x14ac:dyDescent="0.3">
      <c r="A101" s="170" t="s">
        <v>283</v>
      </c>
      <c r="B101" s="171"/>
      <c r="C101" s="172" t="s">
        <v>43</v>
      </c>
      <c r="D101" s="173">
        <v>1</v>
      </c>
      <c r="E101" s="175"/>
      <c r="F101" s="169"/>
    </row>
    <row r="102" spans="1:6" s="106" customFormat="1" ht="10.199999999999999" x14ac:dyDescent="0.3">
      <c r="A102" s="170" t="s">
        <v>305</v>
      </c>
      <c r="B102" s="171"/>
      <c r="C102" s="172" t="s">
        <v>43</v>
      </c>
      <c r="D102" s="173">
        <v>1</v>
      </c>
      <c r="E102" s="175"/>
      <c r="F102" s="169"/>
    </row>
    <row r="103" spans="1:6" s="106" customFormat="1" ht="10.199999999999999" x14ac:dyDescent="0.3">
      <c r="A103" s="170" t="s">
        <v>286</v>
      </c>
      <c r="B103" s="171"/>
      <c r="C103" s="172" t="s">
        <v>43</v>
      </c>
      <c r="D103" s="173">
        <v>7</v>
      </c>
      <c r="E103" s="175"/>
      <c r="F103" s="169"/>
    </row>
    <row r="104" spans="1:6" x14ac:dyDescent="0.3">
      <c r="A104" s="163" t="s">
        <v>306</v>
      </c>
      <c r="B104" s="164"/>
      <c r="C104" s="165" t="s">
        <v>98</v>
      </c>
      <c r="D104" s="177">
        <v>1</v>
      </c>
      <c r="E104" s="63"/>
      <c r="F104" s="33">
        <f t="shared" ref="F104" si="3">D104*E104</f>
        <v>0</v>
      </c>
    </row>
    <row r="105" spans="1:6" s="106" customFormat="1" ht="132.6" x14ac:dyDescent="0.3">
      <c r="A105" s="166" t="s">
        <v>307</v>
      </c>
      <c r="B105" s="167"/>
      <c r="C105" s="172" t="s">
        <v>43</v>
      </c>
      <c r="D105" s="173">
        <v>1</v>
      </c>
      <c r="E105" s="169"/>
      <c r="F105" s="169"/>
    </row>
    <row r="106" spans="1:6" ht="12" x14ac:dyDescent="0.3">
      <c r="A106" s="93" t="s">
        <v>308</v>
      </c>
      <c r="B106" s="84"/>
      <c r="C106" s="85"/>
      <c r="D106" s="85" t="s">
        <v>39</v>
      </c>
      <c r="E106" s="86"/>
      <c r="F106" s="87">
        <f>SUM(F107:F110)</f>
        <v>0</v>
      </c>
    </row>
    <row r="107" spans="1:6" s="3" customFormat="1" ht="57" x14ac:dyDescent="0.3">
      <c r="A107" s="179" t="s">
        <v>309</v>
      </c>
      <c r="B107" s="180"/>
      <c r="C107" s="181" t="s">
        <v>43</v>
      </c>
      <c r="D107" s="177">
        <v>2</v>
      </c>
      <c r="E107" s="63"/>
      <c r="F107" s="33">
        <f t="shared" ref="F107:F110" si="4">D107*E107</f>
        <v>0</v>
      </c>
    </row>
    <row r="108" spans="1:6" s="3" customFormat="1" x14ac:dyDescent="0.3">
      <c r="A108" s="182" t="s">
        <v>310</v>
      </c>
      <c r="B108" s="164"/>
      <c r="C108" s="181" t="s">
        <v>43</v>
      </c>
      <c r="D108" s="177">
        <v>4</v>
      </c>
      <c r="E108" s="63"/>
      <c r="F108" s="33">
        <f t="shared" si="4"/>
        <v>0</v>
      </c>
    </row>
    <row r="109" spans="1:6" s="3" customFormat="1" x14ac:dyDescent="0.3">
      <c r="A109" s="182" t="s">
        <v>311</v>
      </c>
      <c r="B109" s="164"/>
      <c r="C109" s="181" t="s">
        <v>43</v>
      </c>
      <c r="D109" s="177">
        <v>2</v>
      </c>
      <c r="E109" s="63"/>
      <c r="F109" s="33">
        <f t="shared" si="4"/>
        <v>0</v>
      </c>
    </row>
    <row r="110" spans="1:6" s="3" customFormat="1" x14ac:dyDescent="0.3">
      <c r="A110" s="182" t="s">
        <v>312</v>
      </c>
      <c r="B110" s="164"/>
      <c r="C110" s="181" t="s">
        <v>43</v>
      </c>
      <c r="D110" s="177">
        <v>10</v>
      </c>
      <c r="E110" s="63"/>
      <c r="F110" s="33">
        <f t="shared" si="4"/>
        <v>0</v>
      </c>
    </row>
    <row r="111" spans="1:6" ht="12" x14ac:dyDescent="0.3">
      <c r="A111" s="93" t="s">
        <v>313</v>
      </c>
      <c r="B111" s="84"/>
      <c r="C111" s="85"/>
      <c r="D111" s="85" t="s">
        <v>39</v>
      </c>
      <c r="E111" s="86"/>
      <c r="F111" s="87">
        <f>SUM(F112:F121)</f>
        <v>0</v>
      </c>
    </row>
    <row r="112" spans="1:6" s="188" customFormat="1" x14ac:dyDescent="0.2">
      <c r="A112" s="183" t="s">
        <v>314</v>
      </c>
      <c r="B112" s="184"/>
      <c r="C112" s="185"/>
      <c r="D112" s="186"/>
      <c r="E112" s="187"/>
      <c r="F112" s="187"/>
    </row>
    <row r="113" spans="1:6" s="188" customFormat="1" ht="70.2" customHeight="1" x14ac:dyDescent="0.2">
      <c r="A113" s="182" t="s">
        <v>315</v>
      </c>
      <c r="B113" s="189"/>
      <c r="C113" s="181" t="s">
        <v>43</v>
      </c>
      <c r="D113" s="177">
        <v>30</v>
      </c>
      <c r="E113" s="63"/>
      <c r="F113" s="33">
        <f t="shared" ref="F113:F114" si="5">D113*E113</f>
        <v>0</v>
      </c>
    </row>
    <row r="114" spans="1:6" s="188" customFormat="1" x14ac:dyDescent="0.2">
      <c r="A114" s="182" t="s">
        <v>316</v>
      </c>
      <c r="B114" s="184"/>
      <c r="C114" s="181" t="s">
        <v>43</v>
      </c>
      <c r="D114" s="177">
        <v>30</v>
      </c>
      <c r="E114" s="63"/>
      <c r="F114" s="33">
        <f t="shared" si="5"/>
        <v>0</v>
      </c>
    </row>
    <row r="115" spans="1:6" s="188" customFormat="1" x14ac:dyDescent="0.2">
      <c r="A115" s="183" t="s">
        <v>317</v>
      </c>
      <c r="B115" s="184"/>
      <c r="C115" s="185"/>
      <c r="D115" s="177"/>
      <c r="E115" s="177"/>
      <c r="F115" s="177"/>
    </row>
    <row r="116" spans="1:6" s="188" customFormat="1" ht="45.6" x14ac:dyDescent="0.2">
      <c r="A116" s="182" t="s">
        <v>318</v>
      </c>
      <c r="B116" s="189"/>
      <c r="C116" s="181" t="s">
        <v>43</v>
      </c>
      <c r="D116" s="177">
        <v>7</v>
      </c>
      <c r="E116" s="63"/>
      <c r="F116" s="33">
        <f t="shared" ref="F116:F118" si="6">D116*E116</f>
        <v>0</v>
      </c>
    </row>
    <row r="117" spans="1:6" s="188" customFormat="1" x14ac:dyDescent="0.2">
      <c r="A117" s="182" t="s">
        <v>316</v>
      </c>
      <c r="B117" s="184"/>
      <c r="C117" s="181" t="s">
        <v>43</v>
      </c>
      <c r="D117" s="177">
        <v>22</v>
      </c>
      <c r="E117" s="63"/>
      <c r="F117" s="33">
        <f t="shared" si="6"/>
        <v>0</v>
      </c>
    </row>
    <row r="118" spans="1:6" s="188" customFormat="1" x14ac:dyDescent="0.2">
      <c r="A118" s="182" t="s">
        <v>319</v>
      </c>
      <c r="B118" s="184"/>
      <c r="C118" s="181" t="s">
        <v>43</v>
      </c>
      <c r="D118" s="177">
        <v>7</v>
      </c>
      <c r="E118" s="63"/>
      <c r="F118" s="33">
        <f t="shared" si="6"/>
        <v>0</v>
      </c>
    </row>
    <row r="119" spans="1:6" s="188" customFormat="1" x14ac:dyDescent="0.2">
      <c r="A119" s="183" t="s">
        <v>320</v>
      </c>
      <c r="B119" s="184"/>
      <c r="C119" s="185"/>
      <c r="D119" s="177"/>
      <c r="E119" s="177"/>
      <c r="F119" s="177"/>
    </row>
    <row r="120" spans="1:6" s="188" customFormat="1" ht="45.6" x14ac:dyDescent="0.2">
      <c r="A120" s="182" t="s">
        <v>321</v>
      </c>
      <c r="B120" s="189"/>
      <c r="C120" s="181" t="s">
        <v>43</v>
      </c>
      <c r="D120" s="177">
        <v>5</v>
      </c>
      <c r="E120" s="63"/>
      <c r="F120" s="33">
        <f t="shared" ref="F120:F121" si="7">D120*E120</f>
        <v>0</v>
      </c>
    </row>
    <row r="121" spans="1:6" s="188" customFormat="1" x14ac:dyDescent="0.2">
      <c r="A121" s="182" t="s">
        <v>316</v>
      </c>
      <c r="B121" s="184"/>
      <c r="C121" s="181" t="s">
        <v>43</v>
      </c>
      <c r="D121" s="177">
        <v>5</v>
      </c>
      <c r="E121" s="63"/>
      <c r="F121" s="33">
        <f t="shared" si="7"/>
        <v>0</v>
      </c>
    </row>
    <row r="122" spans="1:6" ht="12" x14ac:dyDescent="0.3">
      <c r="A122" s="93" t="s">
        <v>146</v>
      </c>
      <c r="B122" s="84"/>
      <c r="C122" s="85"/>
      <c r="D122" s="85" t="s">
        <v>39</v>
      </c>
      <c r="E122" s="86"/>
      <c r="F122" s="87">
        <f>SUM(F123:F143)</f>
        <v>0</v>
      </c>
    </row>
    <row r="123" spans="1:6" s="3" customFormat="1" ht="22.8" x14ac:dyDescent="0.3">
      <c r="A123" s="182" t="s">
        <v>322</v>
      </c>
      <c r="B123" s="164" t="s">
        <v>323</v>
      </c>
      <c r="C123" s="190" t="s">
        <v>149</v>
      </c>
      <c r="D123" s="177">
        <v>147</v>
      </c>
      <c r="E123" s="63"/>
      <c r="F123" s="33">
        <f t="shared" ref="F123:F143" si="8">D123*E123</f>
        <v>0</v>
      </c>
    </row>
    <row r="124" spans="1:6" s="3" customFormat="1" ht="22.8" x14ac:dyDescent="0.3">
      <c r="A124" s="182" t="s">
        <v>322</v>
      </c>
      <c r="B124" s="164" t="s">
        <v>324</v>
      </c>
      <c r="C124" s="190" t="s">
        <v>149</v>
      </c>
      <c r="D124" s="177">
        <v>30</v>
      </c>
      <c r="E124" s="63"/>
      <c r="F124" s="33">
        <f t="shared" si="8"/>
        <v>0</v>
      </c>
    </row>
    <row r="125" spans="1:6" s="188" customFormat="1" x14ac:dyDescent="0.2">
      <c r="A125" s="191" t="s">
        <v>325</v>
      </c>
      <c r="B125" s="164" t="s">
        <v>326</v>
      </c>
      <c r="C125" s="181" t="s">
        <v>149</v>
      </c>
      <c r="D125" s="177">
        <v>72</v>
      </c>
      <c r="E125" s="63"/>
      <c r="F125" s="33">
        <f t="shared" si="8"/>
        <v>0</v>
      </c>
    </row>
    <row r="126" spans="1:6" s="188" customFormat="1" x14ac:dyDescent="0.2">
      <c r="A126" s="191" t="s">
        <v>327</v>
      </c>
      <c r="B126" s="164" t="s">
        <v>328</v>
      </c>
      <c r="C126" s="181" t="s">
        <v>149</v>
      </c>
      <c r="D126" s="177">
        <v>11</v>
      </c>
      <c r="E126" s="63"/>
      <c r="F126" s="33">
        <f t="shared" si="8"/>
        <v>0</v>
      </c>
    </row>
    <row r="127" spans="1:6" s="188" customFormat="1" x14ac:dyDescent="0.2">
      <c r="A127" s="191" t="s">
        <v>329</v>
      </c>
      <c r="B127" s="164" t="s">
        <v>330</v>
      </c>
      <c r="C127" s="181" t="s">
        <v>149</v>
      </c>
      <c r="D127" s="177">
        <v>156</v>
      </c>
      <c r="E127" s="63"/>
      <c r="F127" s="33">
        <f t="shared" si="8"/>
        <v>0</v>
      </c>
    </row>
    <row r="128" spans="1:6" s="188" customFormat="1" x14ac:dyDescent="0.2">
      <c r="A128" s="191" t="s">
        <v>331</v>
      </c>
      <c r="B128" s="164" t="s">
        <v>332</v>
      </c>
      <c r="C128" s="181" t="s">
        <v>149</v>
      </c>
      <c r="D128" s="177">
        <v>28</v>
      </c>
      <c r="E128" s="63"/>
      <c r="F128" s="33">
        <f t="shared" si="8"/>
        <v>0</v>
      </c>
    </row>
    <row r="129" spans="1:6" s="188" customFormat="1" x14ac:dyDescent="0.2">
      <c r="A129" s="191" t="s">
        <v>333</v>
      </c>
      <c r="B129" s="164" t="s">
        <v>334</v>
      </c>
      <c r="C129" s="181" t="s">
        <v>149</v>
      </c>
      <c r="D129" s="177">
        <v>55</v>
      </c>
      <c r="E129" s="63"/>
      <c r="F129" s="33">
        <f t="shared" si="8"/>
        <v>0</v>
      </c>
    </row>
    <row r="130" spans="1:6" s="188" customFormat="1" x14ac:dyDescent="0.2">
      <c r="A130" s="191" t="s">
        <v>335</v>
      </c>
      <c r="B130" s="164"/>
      <c r="C130" s="181" t="s">
        <v>149</v>
      </c>
      <c r="D130" s="177">
        <v>110</v>
      </c>
      <c r="E130" s="63"/>
      <c r="F130" s="33">
        <f t="shared" si="8"/>
        <v>0</v>
      </c>
    </row>
    <row r="131" spans="1:6" s="188" customFormat="1" x14ac:dyDescent="0.2">
      <c r="A131" s="191" t="s">
        <v>336</v>
      </c>
      <c r="B131" s="164"/>
      <c r="C131" s="181" t="s">
        <v>149</v>
      </c>
      <c r="D131" s="177">
        <v>6</v>
      </c>
      <c r="E131" s="63"/>
      <c r="F131" s="33">
        <f t="shared" si="8"/>
        <v>0</v>
      </c>
    </row>
    <row r="132" spans="1:6" s="188" customFormat="1" x14ac:dyDescent="0.2">
      <c r="A132" s="191" t="s">
        <v>337</v>
      </c>
      <c r="B132" s="164"/>
      <c r="C132" s="181" t="s">
        <v>43</v>
      </c>
      <c r="D132" s="177">
        <v>4</v>
      </c>
      <c r="E132" s="63"/>
      <c r="F132" s="33">
        <f t="shared" si="8"/>
        <v>0</v>
      </c>
    </row>
    <row r="133" spans="1:6" s="188" customFormat="1" x14ac:dyDescent="0.2">
      <c r="A133" s="191" t="s">
        <v>338</v>
      </c>
      <c r="B133" s="164"/>
      <c r="C133" s="181" t="s">
        <v>43</v>
      </c>
      <c r="D133" s="177">
        <v>4</v>
      </c>
      <c r="E133" s="63"/>
      <c r="F133" s="33">
        <f t="shared" si="8"/>
        <v>0</v>
      </c>
    </row>
    <row r="134" spans="1:6" s="188" customFormat="1" x14ac:dyDescent="0.2">
      <c r="A134" s="191" t="s">
        <v>339</v>
      </c>
      <c r="B134" s="164"/>
      <c r="C134" s="181" t="s">
        <v>149</v>
      </c>
      <c r="D134" s="177">
        <v>33</v>
      </c>
      <c r="E134" s="63"/>
      <c r="F134" s="33">
        <f t="shared" si="8"/>
        <v>0</v>
      </c>
    </row>
    <row r="135" spans="1:6" s="188" customFormat="1" x14ac:dyDescent="0.2">
      <c r="A135" s="191" t="s">
        <v>340</v>
      </c>
      <c r="B135" s="164"/>
      <c r="C135" s="181" t="s">
        <v>43</v>
      </c>
      <c r="D135" s="177">
        <v>18</v>
      </c>
      <c r="E135" s="63"/>
      <c r="F135" s="33">
        <f t="shared" si="8"/>
        <v>0</v>
      </c>
    </row>
    <row r="136" spans="1:6" s="188" customFormat="1" x14ac:dyDescent="0.2">
      <c r="A136" s="191" t="s">
        <v>338</v>
      </c>
      <c r="B136" s="164"/>
      <c r="C136" s="181" t="s">
        <v>43</v>
      </c>
      <c r="D136" s="177">
        <v>18</v>
      </c>
      <c r="E136" s="63"/>
      <c r="F136" s="33">
        <f t="shared" si="8"/>
        <v>0</v>
      </c>
    </row>
    <row r="137" spans="1:6" s="188" customFormat="1" x14ac:dyDescent="0.2">
      <c r="A137" s="191" t="s">
        <v>341</v>
      </c>
      <c r="B137" s="164"/>
      <c r="C137" s="181" t="s">
        <v>149</v>
      </c>
      <c r="D137" s="177">
        <v>61</v>
      </c>
      <c r="E137" s="63"/>
      <c r="F137" s="33">
        <f t="shared" si="8"/>
        <v>0</v>
      </c>
    </row>
    <row r="138" spans="1:6" s="188" customFormat="1" x14ac:dyDescent="0.2">
      <c r="A138" s="191" t="s">
        <v>342</v>
      </c>
      <c r="B138" s="164"/>
      <c r="C138" s="181" t="s">
        <v>43</v>
      </c>
      <c r="D138" s="177">
        <v>18</v>
      </c>
      <c r="E138" s="63"/>
      <c r="F138" s="33">
        <f t="shared" si="8"/>
        <v>0</v>
      </c>
    </row>
    <row r="139" spans="1:6" s="188" customFormat="1" x14ac:dyDescent="0.2">
      <c r="A139" s="191" t="s">
        <v>343</v>
      </c>
      <c r="B139" s="164"/>
      <c r="C139" s="181" t="s">
        <v>149</v>
      </c>
      <c r="D139" s="177">
        <v>35</v>
      </c>
      <c r="E139" s="63"/>
      <c r="F139" s="33">
        <f t="shared" si="8"/>
        <v>0</v>
      </c>
    </row>
    <row r="140" spans="1:6" s="188" customFormat="1" x14ac:dyDescent="0.2">
      <c r="A140" s="191" t="s">
        <v>344</v>
      </c>
      <c r="B140" s="164"/>
      <c r="C140" s="181" t="s">
        <v>149</v>
      </c>
      <c r="D140" s="177">
        <v>44</v>
      </c>
      <c r="E140" s="63"/>
      <c r="F140" s="33">
        <f t="shared" si="8"/>
        <v>0</v>
      </c>
    </row>
    <row r="141" spans="1:6" s="188" customFormat="1" x14ac:dyDescent="0.2">
      <c r="A141" s="191" t="s">
        <v>345</v>
      </c>
      <c r="B141" s="164"/>
      <c r="C141" s="181" t="s">
        <v>149</v>
      </c>
      <c r="D141" s="177">
        <v>44</v>
      </c>
      <c r="E141" s="63"/>
      <c r="F141" s="33">
        <f t="shared" si="8"/>
        <v>0</v>
      </c>
    </row>
    <row r="142" spans="1:6" s="188" customFormat="1" x14ac:dyDescent="0.2">
      <c r="A142" s="191" t="s">
        <v>346</v>
      </c>
      <c r="B142" s="164"/>
      <c r="C142" s="181" t="s">
        <v>43</v>
      </c>
      <c r="D142" s="177">
        <v>22</v>
      </c>
      <c r="E142" s="63"/>
      <c r="F142" s="33">
        <f t="shared" si="8"/>
        <v>0</v>
      </c>
    </row>
    <row r="143" spans="1:6" s="188" customFormat="1" x14ac:dyDescent="0.2">
      <c r="A143" s="191" t="s">
        <v>338</v>
      </c>
      <c r="B143" s="164"/>
      <c r="C143" s="181" t="s">
        <v>43</v>
      </c>
      <c r="D143" s="177">
        <v>22</v>
      </c>
      <c r="E143" s="63"/>
      <c r="F143" s="33">
        <f t="shared" si="8"/>
        <v>0</v>
      </c>
    </row>
    <row r="144" spans="1:6" ht="12" x14ac:dyDescent="0.3">
      <c r="A144" s="93" t="s">
        <v>347</v>
      </c>
      <c r="B144" s="84"/>
      <c r="C144" s="85"/>
      <c r="D144" s="85" t="s">
        <v>39</v>
      </c>
      <c r="E144" s="86"/>
      <c r="F144" s="87">
        <f>SUM(F145:F153)</f>
        <v>0</v>
      </c>
    </row>
    <row r="145" spans="1:6" s="3" customFormat="1" x14ac:dyDescent="0.3">
      <c r="A145" s="182" t="s">
        <v>348</v>
      </c>
      <c r="B145" s="164"/>
      <c r="C145" s="181" t="s">
        <v>43</v>
      </c>
      <c r="D145" s="177">
        <v>4</v>
      </c>
      <c r="E145" s="63"/>
      <c r="F145" s="33">
        <f t="shared" ref="F145:F153" si="9">D145*E145</f>
        <v>0</v>
      </c>
    </row>
    <row r="146" spans="1:6" s="3" customFormat="1" x14ac:dyDescent="0.3">
      <c r="A146" s="182" t="s">
        <v>349</v>
      </c>
      <c r="B146" s="164"/>
      <c r="C146" s="181" t="s">
        <v>43</v>
      </c>
      <c r="D146" s="177">
        <v>4</v>
      </c>
      <c r="E146" s="63"/>
      <c r="F146" s="33">
        <f t="shared" si="9"/>
        <v>0</v>
      </c>
    </row>
    <row r="147" spans="1:6" s="3" customFormat="1" x14ac:dyDescent="0.3">
      <c r="A147" s="182" t="s">
        <v>350</v>
      </c>
      <c r="B147" s="164"/>
      <c r="C147" s="181" t="s">
        <v>43</v>
      </c>
      <c r="D147" s="177">
        <v>4</v>
      </c>
      <c r="E147" s="63"/>
      <c r="F147" s="33">
        <f t="shared" si="9"/>
        <v>0</v>
      </c>
    </row>
    <row r="148" spans="1:6" s="3" customFormat="1" x14ac:dyDescent="0.3">
      <c r="A148" s="182" t="s">
        <v>351</v>
      </c>
      <c r="B148" s="164"/>
      <c r="C148" s="181" t="s">
        <v>43</v>
      </c>
      <c r="D148" s="177">
        <v>4</v>
      </c>
      <c r="E148" s="63"/>
      <c r="F148" s="33">
        <f t="shared" si="9"/>
        <v>0</v>
      </c>
    </row>
    <row r="149" spans="1:6" s="3" customFormat="1" x14ac:dyDescent="0.3">
      <c r="A149" s="182" t="s">
        <v>352</v>
      </c>
      <c r="B149" s="164"/>
      <c r="C149" s="181" t="s">
        <v>43</v>
      </c>
      <c r="D149" s="177">
        <v>2</v>
      </c>
      <c r="E149" s="63"/>
      <c r="F149" s="33">
        <f t="shared" si="9"/>
        <v>0</v>
      </c>
    </row>
    <row r="150" spans="1:6" s="3" customFormat="1" x14ac:dyDescent="0.3">
      <c r="A150" s="182" t="s">
        <v>353</v>
      </c>
      <c r="B150" s="164"/>
      <c r="C150" s="181" t="s">
        <v>149</v>
      </c>
      <c r="D150" s="177">
        <v>60</v>
      </c>
      <c r="E150" s="63"/>
      <c r="F150" s="33">
        <f t="shared" si="9"/>
        <v>0</v>
      </c>
    </row>
    <row r="151" spans="1:6" s="3" customFormat="1" x14ac:dyDescent="0.3">
      <c r="A151" s="182" t="s">
        <v>354</v>
      </c>
      <c r="B151" s="164"/>
      <c r="C151" s="181" t="s">
        <v>149</v>
      </c>
      <c r="D151" s="177">
        <v>15</v>
      </c>
      <c r="E151" s="63"/>
      <c r="F151" s="33">
        <f t="shared" si="9"/>
        <v>0</v>
      </c>
    </row>
    <row r="152" spans="1:6" s="3" customFormat="1" x14ac:dyDescent="0.3">
      <c r="A152" s="182" t="s">
        <v>355</v>
      </c>
      <c r="B152" s="164"/>
      <c r="C152" s="181" t="s">
        <v>43</v>
      </c>
      <c r="D152" s="177">
        <v>1</v>
      </c>
      <c r="E152" s="63"/>
      <c r="F152" s="33">
        <f t="shared" si="9"/>
        <v>0</v>
      </c>
    </row>
    <row r="153" spans="1:6" s="3" customFormat="1" x14ac:dyDescent="0.3">
      <c r="A153" s="182" t="s">
        <v>356</v>
      </c>
      <c r="B153" s="164"/>
      <c r="C153" s="181" t="s">
        <v>357</v>
      </c>
      <c r="D153" s="177">
        <v>1</v>
      </c>
      <c r="E153" s="63"/>
      <c r="F153" s="33">
        <f t="shared" si="9"/>
        <v>0</v>
      </c>
    </row>
    <row r="154" spans="1:6" ht="12" x14ac:dyDescent="0.3">
      <c r="A154" s="93" t="s">
        <v>358</v>
      </c>
      <c r="B154" s="84"/>
      <c r="C154" s="85"/>
      <c r="D154" s="85" t="s">
        <v>39</v>
      </c>
      <c r="E154" s="86"/>
      <c r="F154" s="87">
        <f>SUM(F155:F169)</f>
        <v>0</v>
      </c>
    </row>
    <row r="155" spans="1:6" s="3" customFormat="1" x14ac:dyDescent="0.3">
      <c r="A155" s="182" t="s">
        <v>359</v>
      </c>
      <c r="B155" s="164"/>
      <c r="C155" s="181" t="s">
        <v>43</v>
      </c>
      <c r="D155" s="177">
        <v>6</v>
      </c>
      <c r="E155" s="63"/>
      <c r="F155" s="33">
        <f t="shared" ref="F155:F169" si="10">D155*E155</f>
        <v>0</v>
      </c>
    </row>
    <row r="156" spans="1:6" s="3" customFormat="1" x14ac:dyDescent="0.3">
      <c r="A156" s="182" t="s">
        <v>360</v>
      </c>
      <c r="B156" s="164"/>
      <c r="C156" s="181" t="s">
        <v>43</v>
      </c>
      <c r="D156" s="177">
        <v>6</v>
      </c>
      <c r="E156" s="63"/>
      <c r="F156" s="33">
        <f t="shared" si="10"/>
        <v>0</v>
      </c>
    </row>
    <row r="157" spans="1:6" s="3" customFormat="1" x14ac:dyDescent="0.3">
      <c r="A157" s="182" t="s">
        <v>361</v>
      </c>
      <c r="B157" s="164"/>
      <c r="C157" s="181" t="s">
        <v>43</v>
      </c>
      <c r="D157" s="177">
        <v>6</v>
      </c>
      <c r="E157" s="63"/>
      <c r="F157" s="33">
        <f t="shared" si="10"/>
        <v>0</v>
      </c>
    </row>
    <row r="158" spans="1:6" s="3" customFormat="1" x14ac:dyDescent="0.3">
      <c r="A158" s="182" t="s">
        <v>362</v>
      </c>
      <c r="B158" s="164"/>
      <c r="C158" s="181" t="s">
        <v>43</v>
      </c>
      <c r="D158" s="177">
        <v>12</v>
      </c>
      <c r="E158" s="63"/>
      <c r="F158" s="33">
        <f t="shared" si="10"/>
        <v>0</v>
      </c>
    </row>
    <row r="159" spans="1:6" s="3" customFormat="1" x14ac:dyDescent="0.3">
      <c r="A159" s="182" t="s">
        <v>363</v>
      </c>
      <c r="B159" s="164"/>
      <c r="C159" s="181" t="s">
        <v>43</v>
      </c>
      <c r="D159" s="177">
        <v>36</v>
      </c>
      <c r="E159" s="63"/>
      <c r="F159" s="33">
        <f t="shared" si="10"/>
        <v>0</v>
      </c>
    </row>
    <row r="160" spans="1:6" s="3" customFormat="1" x14ac:dyDescent="0.3">
      <c r="A160" s="182" t="s">
        <v>364</v>
      </c>
      <c r="B160" s="164"/>
      <c r="C160" s="181" t="s">
        <v>43</v>
      </c>
      <c r="D160" s="177">
        <v>68</v>
      </c>
      <c r="E160" s="63"/>
      <c r="F160" s="33">
        <f t="shared" si="10"/>
        <v>0</v>
      </c>
    </row>
    <row r="161" spans="1:6" s="3" customFormat="1" x14ac:dyDescent="0.3">
      <c r="A161" s="182" t="s">
        <v>365</v>
      </c>
      <c r="B161" s="164"/>
      <c r="C161" s="181" t="s">
        <v>43</v>
      </c>
      <c r="D161" s="177">
        <v>6</v>
      </c>
      <c r="E161" s="63"/>
      <c r="F161" s="33">
        <f t="shared" si="10"/>
        <v>0</v>
      </c>
    </row>
    <row r="162" spans="1:6" s="3" customFormat="1" x14ac:dyDescent="0.3">
      <c r="A162" s="182" t="s">
        <v>366</v>
      </c>
      <c r="B162" s="164"/>
      <c r="C162" s="181" t="s">
        <v>43</v>
      </c>
      <c r="D162" s="177">
        <v>6</v>
      </c>
      <c r="E162" s="63"/>
      <c r="F162" s="33">
        <f t="shared" si="10"/>
        <v>0</v>
      </c>
    </row>
    <row r="163" spans="1:6" s="3" customFormat="1" x14ac:dyDescent="0.3">
      <c r="A163" s="182" t="s">
        <v>367</v>
      </c>
      <c r="B163" s="164"/>
      <c r="C163" s="181" t="s">
        <v>43</v>
      </c>
      <c r="D163" s="177">
        <v>6</v>
      </c>
      <c r="E163" s="63"/>
      <c r="F163" s="33">
        <f t="shared" si="10"/>
        <v>0</v>
      </c>
    </row>
    <row r="164" spans="1:6" s="3" customFormat="1" x14ac:dyDescent="0.3">
      <c r="A164" s="182" t="s">
        <v>368</v>
      </c>
      <c r="B164" s="164"/>
      <c r="C164" s="181" t="s">
        <v>43</v>
      </c>
      <c r="D164" s="177">
        <v>18</v>
      </c>
      <c r="E164" s="63"/>
      <c r="F164" s="33">
        <f t="shared" si="10"/>
        <v>0</v>
      </c>
    </row>
    <row r="165" spans="1:6" s="3" customFormat="1" x14ac:dyDescent="0.3">
      <c r="A165" s="182" t="s">
        <v>369</v>
      </c>
      <c r="B165" s="164"/>
      <c r="C165" s="181" t="s">
        <v>43</v>
      </c>
      <c r="D165" s="177">
        <v>6</v>
      </c>
      <c r="E165" s="63"/>
      <c r="F165" s="33">
        <f t="shared" si="10"/>
        <v>0</v>
      </c>
    </row>
    <row r="166" spans="1:6" s="3" customFormat="1" x14ac:dyDescent="0.3">
      <c r="A166" s="182" t="s">
        <v>370</v>
      </c>
      <c r="B166" s="164"/>
      <c r="C166" s="181" t="s">
        <v>43</v>
      </c>
      <c r="D166" s="177">
        <v>36</v>
      </c>
      <c r="E166" s="63"/>
      <c r="F166" s="33">
        <f t="shared" si="10"/>
        <v>0</v>
      </c>
    </row>
    <row r="167" spans="1:6" s="3" customFormat="1" x14ac:dyDescent="0.3">
      <c r="A167" s="182" t="s">
        <v>371</v>
      </c>
      <c r="B167" s="164"/>
      <c r="C167" s="181" t="s">
        <v>43</v>
      </c>
      <c r="D167" s="177">
        <v>95</v>
      </c>
      <c r="E167" s="63"/>
      <c r="F167" s="33">
        <f t="shared" si="10"/>
        <v>0</v>
      </c>
    </row>
    <row r="168" spans="1:6" s="3" customFormat="1" x14ac:dyDescent="0.3">
      <c r="A168" s="182" t="s">
        <v>372</v>
      </c>
      <c r="B168" s="164"/>
      <c r="C168" s="181" t="s">
        <v>149</v>
      </c>
      <c r="D168" s="177">
        <v>20</v>
      </c>
      <c r="E168" s="63"/>
      <c r="F168" s="33">
        <f t="shared" si="10"/>
        <v>0</v>
      </c>
    </row>
    <row r="169" spans="1:6" s="3" customFormat="1" x14ac:dyDescent="0.3">
      <c r="A169" s="182" t="s">
        <v>356</v>
      </c>
      <c r="B169" s="164"/>
      <c r="C169" s="181" t="s">
        <v>98</v>
      </c>
      <c r="D169" s="177">
        <v>1</v>
      </c>
      <c r="E169" s="63"/>
      <c r="F169" s="33">
        <f t="shared" si="10"/>
        <v>0</v>
      </c>
    </row>
    <row r="170" spans="1:6" ht="12" x14ac:dyDescent="0.3">
      <c r="A170" s="127" t="s">
        <v>17</v>
      </c>
      <c r="B170" s="128" t="s">
        <v>37</v>
      </c>
      <c r="C170" s="129"/>
      <c r="D170" s="129" t="s">
        <v>195</v>
      </c>
      <c r="E170" s="130"/>
      <c r="F170" s="131">
        <f>SUM(F171,F190,F193)</f>
        <v>0</v>
      </c>
    </row>
    <row r="171" spans="1:6" ht="12" x14ac:dyDescent="0.3">
      <c r="A171" s="132" t="s">
        <v>196</v>
      </c>
      <c r="B171" s="133"/>
      <c r="C171" s="134"/>
      <c r="D171" s="134" t="s">
        <v>39</v>
      </c>
      <c r="E171" s="135"/>
      <c r="F171" s="136">
        <f>ROUND(SUM(F172:F189),0)</f>
        <v>0</v>
      </c>
    </row>
    <row r="172" spans="1:6" x14ac:dyDescent="0.3">
      <c r="A172" s="192" t="s">
        <v>373</v>
      </c>
      <c r="B172" s="192"/>
      <c r="C172" s="193" t="s">
        <v>43</v>
      </c>
      <c r="D172" s="194">
        <v>10</v>
      </c>
      <c r="E172" s="63"/>
      <c r="F172" s="33">
        <f t="shared" ref="F172:F189" si="11">D172*E172</f>
        <v>0</v>
      </c>
    </row>
    <row r="173" spans="1:6" x14ac:dyDescent="0.3">
      <c r="A173" s="192" t="s">
        <v>374</v>
      </c>
      <c r="B173" s="192"/>
      <c r="C173" s="193" t="s">
        <v>98</v>
      </c>
      <c r="D173" s="194">
        <v>1</v>
      </c>
      <c r="E173" s="63"/>
      <c r="F173" s="33">
        <f t="shared" si="11"/>
        <v>0</v>
      </c>
    </row>
    <row r="174" spans="1:6" x14ac:dyDescent="0.3">
      <c r="A174" s="192" t="s">
        <v>375</v>
      </c>
      <c r="B174" s="192"/>
      <c r="C174" s="193" t="s">
        <v>98</v>
      </c>
      <c r="D174" s="194">
        <v>1</v>
      </c>
      <c r="E174" s="63"/>
      <c r="F174" s="33">
        <f t="shared" si="11"/>
        <v>0</v>
      </c>
    </row>
    <row r="175" spans="1:6" x14ac:dyDescent="0.3">
      <c r="A175" s="192" t="s">
        <v>376</v>
      </c>
      <c r="B175" s="192"/>
      <c r="C175" s="193" t="s">
        <v>43</v>
      </c>
      <c r="D175" s="194">
        <v>42</v>
      </c>
      <c r="E175" s="63"/>
      <c r="F175" s="33">
        <f t="shared" si="11"/>
        <v>0</v>
      </c>
    </row>
    <row r="176" spans="1:6" x14ac:dyDescent="0.3">
      <c r="A176" s="192" t="s">
        <v>377</v>
      </c>
      <c r="B176" s="195"/>
      <c r="C176" s="193" t="s">
        <v>149</v>
      </c>
      <c r="D176" s="194">
        <v>383</v>
      </c>
      <c r="E176" s="63"/>
      <c r="F176" s="33">
        <f t="shared" si="11"/>
        <v>0</v>
      </c>
    </row>
    <row r="177" spans="1:6" x14ac:dyDescent="0.3">
      <c r="A177" s="192" t="s">
        <v>164</v>
      </c>
      <c r="B177" s="195"/>
      <c r="C177" s="193" t="s">
        <v>149</v>
      </c>
      <c r="D177" s="194">
        <v>100</v>
      </c>
      <c r="E177" s="63"/>
      <c r="F177" s="33">
        <f t="shared" si="11"/>
        <v>0</v>
      </c>
    </row>
    <row r="178" spans="1:6" x14ac:dyDescent="0.3">
      <c r="A178" s="192" t="s">
        <v>378</v>
      </c>
      <c r="B178" s="195"/>
      <c r="C178" s="193" t="s">
        <v>149</v>
      </c>
      <c r="D178" s="194">
        <v>35</v>
      </c>
      <c r="E178" s="63"/>
      <c r="F178" s="33">
        <f t="shared" si="11"/>
        <v>0</v>
      </c>
    </row>
    <row r="179" spans="1:6" x14ac:dyDescent="0.3">
      <c r="A179" s="192" t="s">
        <v>199</v>
      </c>
      <c r="B179" s="195"/>
      <c r="C179" s="193" t="s">
        <v>149</v>
      </c>
      <c r="D179" s="196">
        <v>95</v>
      </c>
      <c r="E179" s="63"/>
      <c r="F179" s="33">
        <f t="shared" si="11"/>
        <v>0</v>
      </c>
    </row>
    <row r="180" spans="1:6" x14ac:dyDescent="0.3">
      <c r="A180" s="192" t="s">
        <v>379</v>
      </c>
      <c r="B180" s="195"/>
      <c r="C180" s="193" t="s">
        <v>149</v>
      </c>
      <c r="D180" s="194">
        <v>32</v>
      </c>
      <c r="E180" s="63"/>
      <c r="F180" s="33">
        <f t="shared" si="11"/>
        <v>0</v>
      </c>
    </row>
    <row r="181" spans="1:6" x14ac:dyDescent="0.3">
      <c r="A181" s="192" t="s">
        <v>194</v>
      </c>
      <c r="B181" s="195"/>
      <c r="C181" s="193" t="s">
        <v>98</v>
      </c>
      <c r="D181" s="194">
        <v>1</v>
      </c>
      <c r="E181" s="63"/>
      <c r="F181" s="33">
        <f t="shared" si="11"/>
        <v>0</v>
      </c>
    </row>
    <row r="182" spans="1:6" x14ac:dyDescent="0.3">
      <c r="A182" s="197" t="s">
        <v>380</v>
      </c>
      <c r="B182" s="195"/>
      <c r="C182" s="193" t="s">
        <v>43</v>
      </c>
      <c r="D182" s="194">
        <v>1</v>
      </c>
      <c r="E182" s="63"/>
      <c r="F182" s="33">
        <f t="shared" si="11"/>
        <v>0</v>
      </c>
    </row>
    <row r="183" spans="1:6" x14ac:dyDescent="0.3">
      <c r="A183" s="197" t="s">
        <v>381</v>
      </c>
      <c r="B183" s="195"/>
      <c r="C183" s="193" t="s">
        <v>43</v>
      </c>
      <c r="D183" s="194">
        <v>1</v>
      </c>
      <c r="E183" s="63"/>
      <c r="F183" s="33">
        <f t="shared" si="11"/>
        <v>0</v>
      </c>
    </row>
    <row r="184" spans="1:6" x14ac:dyDescent="0.3">
      <c r="A184" s="197" t="s">
        <v>382</v>
      </c>
      <c r="B184" s="195"/>
      <c r="C184" s="193" t="s">
        <v>43</v>
      </c>
      <c r="D184" s="194">
        <v>1</v>
      </c>
      <c r="E184" s="63"/>
      <c r="F184" s="33">
        <f t="shared" si="11"/>
        <v>0</v>
      </c>
    </row>
    <row r="185" spans="1:6" x14ac:dyDescent="0.3">
      <c r="A185" s="197" t="s">
        <v>383</v>
      </c>
      <c r="B185" s="195"/>
      <c r="C185" s="193" t="s">
        <v>43</v>
      </c>
      <c r="D185" s="194">
        <v>1</v>
      </c>
      <c r="E185" s="63"/>
      <c r="F185" s="33">
        <f t="shared" si="11"/>
        <v>0</v>
      </c>
    </row>
    <row r="186" spans="1:6" x14ac:dyDescent="0.3">
      <c r="A186" s="192" t="s">
        <v>207</v>
      </c>
      <c r="B186" s="195"/>
      <c r="C186" s="193" t="s">
        <v>43</v>
      </c>
      <c r="D186" s="194">
        <v>30</v>
      </c>
      <c r="E186" s="63"/>
      <c r="F186" s="33">
        <f t="shared" si="11"/>
        <v>0</v>
      </c>
    </row>
    <row r="187" spans="1:6" x14ac:dyDescent="0.3">
      <c r="A187" s="192" t="s">
        <v>208</v>
      </c>
      <c r="B187" s="195"/>
      <c r="C187" s="193" t="s">
        <v>98</v>
      </c>
      <c r="D187" s="194">
        <v>1</v>
      </c>
      <c r="E187" s="63"/>
      <c r="F187" s="33">
        <f t="shared" si="11"/>
        <v>0</v>
      </c>
    </row>
    <row r="188" spans="1:6" x14ac:dyDescent="0.3">
      <c r="A188" s="192" t="s">
        <v>208</v>
      </c>
      <c r="B188" s="195"/>
      <c r="C188" s="193" t="s">
        <v>98</v>
      </c>
      <c r="D188" s="194">
        <v>1</v>
      </c>
      <c r="E188" s="63"/>
      <c r="F188" s="33">
        <f t="shared" si="11"/>
        <v>0</v>
      </c>
    </row>
    <row r="189" spans="1:6" x14ac:dyDescent="0.3">
      <c r="A189" s="192" t="s">
        <v>209</v>
      </c>
      <c r="B189" s="195"/>
      <c r="C189" s="193" t="s">
        <v>98</v>
      </c>
      <c r="D189" s="194">
        <v>1</v>
      </c>
      <c r="E189" s="63"/>
      <c r="F189" s="33">
        <f t="shared" si="11"/>
        <v>0</v>
      </c>
    </row>
    <row r="190" spans="1:6" ht="12" x14ac:dyDescent="0.3">
      <c r="A190" s="132" t="s">
        <v>230</v>
      </c>
      <c r="B190" s="138"/>
      <c r="C190" s="134"/>
      <c r="D190" s="134" t="s">
        <v>39</v>
      </c>
      <c r="E190" s="135"/>
      <c r="F190" s="136">
        <f>SUM(F191:F192)</f>
        <v>0</v>
      </c>
    </row>
    <row r="191" spans="1:6" s="19" customFormat="1" x14ac:dyDescent="0.2">
      <c r="A191" s="92" t="s">
        <v>384</v>
      </c>
      <c r="B191" s="139"/>
      <c r="C191" s="122" t="s">
        <v>98</v>
      </c>
      <c r="D191" s="148">
        <v>1</v>
      </c>
      <c r="E191" s="63"/>
      <c r="F191" s="33">
        <f t="shared" ref="F191:F192" si="12">D191*E191</f>
        <v>0</v>
      </c>
    </row>
    <row r="192" spans="1:6" s="19" customFormat="1" x14ac:dyDescent="0.2">
      <c r="A192" s="149" t="s">
        <v>239</v>
      </c>
      <c r="B192" s="147"/>
      <c r="C192" s="122" t="s">
        <v>98</v>
      </c>
      <c r="D192" s="148">
        <v>1</v>
      </c>
      <c r="E192" s="63"/>
      <c r="F192" s="33">
        <f t="shared" si="12"/>
        <v>0</v>
      </c>
    </row>
    <row r="193" spans="1:6" ht="12" x14ac:dyDescent="0.3">
      <c r="A193" s="132" t="s">
        <v>240</v>
      </c>
      <c r="B193" s="138"/>
      <c r="C193" s="134"/>
      <c r="D193" s="134" t="s">
        <v>39</v>
      </c>
      <c r="E193" s="135"/>
      <c r="F193" s="136">
        <f>SUM(F194:F197)</f>
        <v>0</v>
      </c>
    </row>
    <row r="194" spans="1:6" x14ac:dyDescent="0.3">
      <c r="A194" s="151" t="s">
        <v>241</v>
      </c>
      <c r="B194" s="198" t="s">
        <v>242</v>
      </c>
      <c r="C194" s="198" t="s">
        <v>98</v>
      </c>
      <c r="D194" s="199">
        <v>1</v>
      </c>
      <c r="E194" s="63"/>
      <c r="F194" s="200">
        <f>D194*E194</f>
        <v>0</v>
      </c>
    </row>
    <row r="195" spans="1:6" x14ac:dyDescent="0.3">
      <c r="A195" s="201" t="s">
        <v>243</v>
      </c>
      <c r="B195" s="198" t="s">
        <v>244</v>
      </c>
      <c r="C195" s="198" t="s">
        <v>98</v>
      </c>
      <c r="D195" s="199">
        <v>1</v>
      </c>
      <c r="E195" s="63"/>
      <c r="F195" s="200">
        <f>D195*E195</f>
        <v>0</v>
      </c>
    </row>
    <row r="196" spans="1:6" x14ac:dyDescent="0.3">
      <c r="A196" s="151" t="s">
        <v>245</v>
      </c>
      <c r="B196" s="198" t="s">
        <v>246</v>
      </c>
      <c r="C196" s="198" t="s">
        <v>98</v>
      </c>
      <c r="D196" s="199">
        <v>1</v>
      </c>
      <c r="E196" s="63"/>
      <c r="F196" s="200">
        <f>D196*E196</f>
        <v>0</v>
      </c>
    </row>
    <row r="197" spans="1:6" ht="12" thickBot="1" x14ac:dyDescent="0.35">
      <c r="A197" s="151" t="s">
        <v>247</v>
      </c>
      <c r="B197" s="198" t="s">
        <v>248</v>
      </c>
      <c r="C197" s="198" t="s">
        <v>98</v>
      </c>
      <c r="D197" s="199">
        <v>1</v>
      </c>
      <c r="E197" s="63"/>
      <c r="F197" s="200">
        <f>D197*E197</f>
        <v>0</v>
      </c>
    </row>
    <row r="198" spans="1:6" ht="12.6" thickBot="1" x14ac:dyDescent="0.35">
      <c r="A198" s="152" t="s">
        <v>385</v>
      </c>
      <c r="B198" s="153" t="s">
        <v>19</v>
      </c>
      <c r="C198" s="154"/>
      <c r="D198" s="154" t="s">
        <v>195</v>
      </c>
      <c r="E198" s="155"/>
      <c r="F198" s="156">
        <f>F5+F170</f>
        <v>0</v>
      </c>
    </row>
    <row r="200" spans="1:6" ht="12" x14ac:dyDescent="0.3">
      <c r="A200" s="61" t="s">
        <v>27</v>
      </c>
    </row>
    <row r="201" spans="1:6" x14ac:dyDescent="0.3">
      <c r="A201" s="60" t="s">
        <v>28</v>
      </c>
    </row>
    <row r="202" spans="1:6" x14ac:dyDescent="0.3">
      <c r="A202" s="60" t="s">
        <v>250</v>
      </c>
    </row>
  </sheetData>
  <autoFilter ref="B4:C190"/>
  <mergeCells count="1">
    <mergeCell ref="A2:F2"/>
  </mergeCells>
  <printOptions gridLines="1"/>
  <pageMargins left="0.59055118110236227" right="0.39370078740157483" top="0.59055118110236227" bottom="0.59055118110236227" header="0.31496062992125984" footer="0.31496062992125984"/>
  <pageSetup paperSize="9" scale="91" fitToHeight="0" orientation="portrait" r:id="rId1"/>
  <headerFooter>
    <oddFooter>&amp;C&amp;"Arial,Kurzíva"&amp;9Stránka: &amp;P z &amp;N</oddFooter>
  </headerFooter>
  <rowBreaks count="2" manualBreakCount="2">
    <brk id="47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VV_rekapitulace</vt:lpstr>
      <vt:lpstr>VV_MaR</vt:lpstr>
      <vt:lpstr>VV_SIL</vt:lpstr>
      <vt:lpstr>VV_MaR!Názvy_tisku</vt:lpstr>
      <vt:lpstr>VV_SIL!Názvy_tisku</vt:lpstr>
      <vt:lpstr>VV_rekapitulace!Oblast_tisku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Hort</dc:creator>
  <cp:lastModifiedBy>Miloš Hort</cp:lastModifiedBy>
  <dcterms:created xsi:type="dcterms:W3CDTF">2026-01-11T18:24:44Z</dcterms:created>
  <dcterms:modified xsi:type="dcterms:W3CDTF">2026-01-11T18:27:52Z</dcterms:modified>
</cp:coreProperties>
</file>