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bdtechsro-my.sharepoint.com/personal/kozak_bdtech_cz/Documents/Disk OneDrive/BD Tech/smlouvy/2025/Lubska V.etapa/VR/priprava/"/>
    </mc:Choice>
  </mc:AlternateContent>
  <xr:revisionPtr revIDLastSave="168" documentId="8_{87D9CCCF-9988-47F8-BC87-F0F966CA8907}" xr6:coauthVersionLast="47" xr6:coauthVersionMax="47" xr10:uidLastSave="{1073978D-0828-45BC-AC1E-EAAFB9B55320}"/>
  <bookViews>
    <workbookView xWindow="2730" yWindow="2730" windowWidth="38700" windowHeight="15210" tabRatio="840" activeTab="3" xr2:uid="{4D2E4417-F382-40CE-BBBC-B26231D3D5E9}"/>
  </bookViews>
  <sheets>
    <sheet name="Kryci list" sheetId="1" r:id="rId1"/>
    <sheet name="Rekapitulace" sheetId="2" r:id="rId2"/>
    <sheet name="Technologie hala A" sheetId="10" r:id="rId3"/>
    <sheet name="Elektro hala A" sheetId="12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H9" i="2"/>
  <c r="I9" i="2"/>
  <c r="J9" i="2"/>
  <c r="K9" i="2"/>
  <c r="F136" i="10"/>
  <c r="F135" i="10" s="1"/>
  <c r="C20" i="2" s="1"/>
  <c r="F15" i="10"/>
  <c r="D29" i="2"/>
  <c r="H29" i="2"/>
  <c r="I29" i="2"/>
  <c r="J29" i="2"/>
  <c r="K29" i="2"/>
  <c r="F18" i="12"/>
  <c r="F17" i="12"/>
  <c r="F15" i="12"/>
  <c r="F14" i="12"/>
  <c r="F13" i="12"/>
  <c r="F12" i="12"/>
  <c r="F11" i="12"/>
  <c r="F9" i="12"/>
  <c r="F11" i="10"/>
  <c r="F133" i="10"/>
  <c r="F141" i="10"/>
  <c r="F140" i="10"/>
  <c r="F126" i="12"/>
  <c r="F120" i="12"/>
  <c r="F119" i="12"/>
  <c r="F118" i="12"/>
  <c r="F117" i="12"/>
  <c r="F116" i="12"/>
  <c r="F115" i="12"/>
  <c r="F114" i="12"/>
  <c r="F113" i="12"/>
  <c r="F112" i="12"/>
  <c r="F111" i="12"/>
  <c r="F110" i="12"/>
  <c r="F109" i="12"/>
  <c r="F108" i="12"/>
  <c r="F107" i="12"/>
  <c r="F106" i="12"/>
  <c r="F123" i="12"/>
  <c r="F105" i="12" s="1"/>
  <c r="F122" i="12"/>
  <c r="F121" i="12"/>
  <c r="F83" i="12"/>
  <c r="F84" i="12"/>
  <c r="F85" i="12"/>
  <c r="F86" i="12"/>
  <c r="F87" i="12"/>
  <c r="F88" i="12"/>
  <c r="F89" i="12"/>
  <c r="F90" i="12"/>
  <c r="F91" i="12"/>
  <c r="F92" i="12"/>
  <c r="F93" i="12"/>
  <c r="F94" i="12"/>
  <c r="F95" i="12"/>
  <c r="F96" i="12"/>
  <c r="F97" i="12"/>
  <c r="F98" i="12"/>
  <c r="F99" i="12"/>
  <c r="F100" i="12"/>
  <c r="F101" i="12"/>
  <c r="F102" i="12"/>
  <c r="F82" i="12" s="1"/>
  <c r="F55" i="12"/>
  <c r="F56" i="12"/>
  <c r="F57" i="12"/>
  <c r="F58" i="12"/>
  <c r="F59" i="12"/>
  <c r="F60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F74" i="12"/>
  <c r="F75" i="12"/>
  <c r="F76" i="12"/>
  <c r="F77" i="12"/>
  <c r="F78" i="12"/>
  <c r="F79" i="12"/>
  <c r="F80" i="12"/>
  <c r="F54" i="12" s="1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24" i="12" s="1"/>
  <c r="F40" i="12"/>
  <c r="F41" i="12"/>
  <c r="F42" i="12"/>
  <c r="F43" i="12"/>
  <c r="F44" i="12"/>
  <c r="F45" i="12"/>
  <c r="F46" i="12"/>
  <c r="F47" i="12"/>
  <c r="F48" i="12"/>
  <c r="F49" i="12"/>
  <c r="F50" i="12"/>
  <c r="F51" i="12"/>
  <c r="F52" i="12"/>
  <c r="F10" i="12"/>
  <c r="F16" i="12"/>
  <c r="F19" i="12"/>
  <c r="F20" i="12"/>
  <c r="F21" i="12"/>
  <c r="F22" i="12"/>
  <c r="F128" i="10"/>
  <c r="F127" i="10" s="1"/>
  <c r="F125" i="10"/>
  <c r="F124" i="10" s="1"/>
  <c r="F103" i="10"/>
  <c r="F104" i="10"/>
  <c r="F105" i="10"/>
  <c r="F106" i="10"/>
  <c r="F107" i="10"/>
  <c r="F108" i="10"/>
  <c r="F109" i="10"/>
  <c r="F110" i="10"/>
  <c r="F111" i="10"/>
  <c r="F112" i="10"/>
  <c r="F113" i="10"/>
  <c r="F102" i="10"/>
  <c r="F97" i="10"/>
  <c r="F132" i="10"/>
  <c r="F131" i="10"/>
  <c r="F117" i="10"/>
  <c r="F118" i="10"/>
  <c r="F119" i="10"/>
  <c r="F120" i="10"/>
  <c r="F121" i="10"/>
  <c r="F122" i="10"/>
  <c r="F116" i="10"/>
  <c r="F98" i="10"/>
  <c r="F99" i="10"/>
  <c r="F96" i="10"/>
  <c r="F89" i="10"/>
  <c r="F90" i="10"/>
  <c r="F91" i="10"/>
  <c r="F92" i="10"/>
  <c r="F88" i="10"/>
  <c r="F87" i="10"/>
  <c r="F83" i="10"/>
  <c r="F82" i="10"/>
  <c r="F77" i="10"/>
  <c r="F78" i="10"/>
  <c r="F76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48" i="10"/>
  <c r="F39" i="10"/>
  <c r="F40" i="10"/>
  <c r="F41" i="10"/>
  <c r="F42" i="10"/>
  <c r="F43" i="10"/>
  <c r="F44" i="10"/>
  <c r="F38" i="10"/>
  <c r="F29" i="10"/>
  <c r="F30" i="10"/>
  <c r="F31" i="10"/>
  <c r="F32" i="10"/>
  <c r="F33" i="10"/>
  <c r="F34" i="10"/>
  <c r="F28" i="10"/>
  <c r="F21" i="10"/>
  <c r="F22" i="10"/>
  <c r="F23" i="10"/>
  <c r="F24" i="10"/>
  <c r="F25" i="10"/>
  <c r="F10" i="10"/>
  <c r="F143" i="10"/>
  <c r="C21" i="2" s="1"/>
  <c r="F20" i="10"/>
  <c r="F19" i="10"/>
  <c r="F18" i="10"/>
  <c r="F17" i="10"/>
  <c r="F16" i="10"/>
  <c r="F8" i="12" l="1"/>
  <c r="F129" i="12" s="1"/>
  <c r="F125" i="12"/>
  <c r="C28" i="2" s="1"/>
  <c r="C32" i="2" s="1"/>
  <c r="E32" i="2" s="1"/>
  <c r="F32" i="2" s="1"/>
  <c r="G20" i="2"/>
  <c r="E20" i="2"/>
  <c r="F37" i="10"/>
  <c r="F36" i="10" s="1"/>
  <c r="C13" i="2" s="1"/>
  <c r="E13" i="2" s="1"/>
  <c r="F75" i="10"/>
  <c r="F74" i="10" s="1"/>
  <c r="C15" i="2" s="1"/>
  <c r="G15" i="2" s="1"/>
  <c r="F81" i="10"/>
  <c r="F80" i="10" s="1"/>
  <c r="C16" i="2" s="1"/>
  <c r="G16" i="2" s="1"/>
  <c r="F130" i="10"/>
  <c r="F86" i="10"/>
  <c r="F85" i="10" s="1"/>
  <c r="C17" i="2" s="1"/>
  <c r="G17" i="2" s="1"/>
  <c r="F95" i="10"/>
  <c r="F27" i="10"/>
  <c r="F14" i="10"/>
  <c r="F13" i="10" s="1"/>
  <c r="C12" i="2" s="1"/>
  <c r="F115" i="10"/>
  <c r="F101" i="10"/>
  <c r="F47" i="10"/>
  <c r="F46" i="10" s="1"/>
  <c r="C14" i="2" s="1"/>
  <c r="E14" i="2" s="1"/>
  <c r="F9" i="10"/>
  <c r="F8" i="10" s="1"/>
  <c r="C11" i="2" s="1"/>
  <c r="G11" i="2" s="1"/>
  <c r="E17" i="2"/>
  <c r="F17" i="2" s="1"/>
  <c r="F139" i="10"/>
  <c r="F138" i="10" s="1"/>
  <c r="C19" i="2" s="1"/>
  <c r="G19" i="2" s="1"/>
  <c r="G21" i="2"/>
  <c r="E21" i="2"/>
  <c r="F21" i="2" s="1"/>
  <c r="G28" i="2"/>
  <c r="C27" i="2"/>
  <c r="C26" i="2"/>
  <c r="C25" i="2"/>
  <c r="C24" i="2"/>
  <c r="G24" i="2" s="1"/>
  <c r="C23" i="2"/>
  <c r="E28" i="2" l="1"/>
  <c r="F28" i="2" s="1"/>
  <c r="G25" i="2"/>
  <c r="C29" i="2"/>
  <c r="E16" i="2"/>
  <c r="F16" i="2" s="1"/>
  <c r="F20" i="2"/>
  <c r="E15" i="2"/>
  <c r="F15" i="2" s="1"/>
  <c r="G13" i="2"/>
  <c r="F13" i="2"/>
  <c r="F94" i="10"/>
  <c r="C18" i="2" s="1"/>
  <c r="F14" i="2"/>
  <c r="G14" i="2"/>
  <c r="E11" i="2"/>
  <c r="F11" i="2" s="1"/>
  <c r="E19" i="2"/>
  <c r="E24" i="1"/>
  <c r="G32" i="2"/>
  <c r="E12" i="2"/>
  <c r="F12" i="2" s="1"/>
  <c r="G12" i="2"/>
  <c r="G26" i="2"/>
  <c r="E26" i="2"/>
  <c r="F26" i="2" s="1"/>
  <c r="E25" i="2"/>
  <c r="F25" i="2" s="1"/>
  <c r="E24" i="2"/>
  <c r="F24" i="2" s="1"/>
  <c r="E23" i="2"/>
  <c r="G23" i="2"/>
  <c r="G27" i="2"/>
  <c r="E27" i="2"/>
  <c r="F27" i="2" s="1"/>
  <c r="E18" i="2" l="1"/>
  <c r="F18" i="2" s="1"/>
  <c r="C9" i="2"/>
  <c r="C31" i="2" s="1"/>
  <c r="E31" i="2" s="1"/>
  <c r="F31" i="2" s="1"/>
  <c r="G29" i="2"/>
  <c r="F145" i="10"/>
  <c r="G18" i="2"/>
  <c r="G9" i="2" s="1"/>
  <c r="F19" i="2"/>
  <c r="F23" i="2"/>
  <c r="F29" i="2" s="1"/>
  <c r="E29" i="2"/>
  <c r="F9" i="2" l="1"/>
  <c r="E9" i="2"/>
  <c r="G31" i="2"/>
  <c r="E23" i="1"/>
  <c r="E27" i="1" s="1"/>
  <c r="Q30" i="1" s="1"/>
  <c r="O32" i="1" s="1"/>
  <c r="Q32" i="1" s="1"/>
  <c r="Q33" i="1" s="1"/>
</calcChain>
</file>

<file path=xl/sharedStrings.xml><?xml version="1.0" encoding="utf-8"?>
<sst xmlns="http://schemas.openxmlformats.org/spreadsheetml/2006/main" count="622" uniqueCount="351">
  <si>
    <t>KRYCÍ LIST ROZPOČTU</t>
  </si>
  <si>
    <t>Název stavby</t>
  </si>
  <si>
    <t>JKSO</t>
  </si>
  <si>
    <t>Název objektu</t>
  </si>
  <si>
    <t>EČO</t>
  </si>
  <si>
    <t>Název části</t>
  </si>
  <si>
    <t>Místo</t>
  </si>
  <si>
    <t>IČO</t>
  </si>
  <si>
    <t>DIČ</t>
  </si>
  <si>
    <t>Objednatel</t>
  </si>
  <si>
    <t>Projektant</t>
  </si>
  <si>
    <t>Zhotovitel</t>
  </si>
  <si>
    <t>Rozpočet číslo</t>
  </si>
  <si>
    <t>Zpracoval</t>
  </si>
  <si>
    <t>Dne</t>
  </si>
  <si>
    <t>Položek</t>
  </si>
  <si>
    <t>Měrné a účelové jednotky</t>
  </si>
  <si>
    <t xml:space="preserve">        Počet</t>
  </si>
  <si>
    <t xml:space="preserve"> Náklady / 1 m.j.</t>
  </si>
  <si>
    <t xml:space="preserve">       Počet</t>
  </si>
  <si>
    <t xml:space="preserve">           Počet</t>
  </si>
  <si>
    <t xml:space="preserve">    Náklady / 1 m.j.</t>
  </si>
  <si>
    <t xml:space="preserve">Rozpočtové náklady v </t>
  </si>
  <si>
    <t>CZK</t>
  </si>
  <si>
    <t>A</t>
  </si>
  <si>
    <t>Základní rozp. náklady</t>
  </si>
  <si>
    <t>B</t>
  </si>
  <si>
    <t>Doplňkové náklady</t>
  </si>
  <si>
    <t>C</t>
  </si>
  <si>
    <t>Náklady na umístění stavby</t>
  </si>
  <si>
    <t>1</t>
  </si>
  <si>
    <t>HSV</t>
  </si>
  <si>
    <t>Dodávky</t>
  </si>
  <si>
    <t>8</t>
  </si>
  <si>
    <t>Práce přesčas</t>
  </si>
  <si>
    <t>13</t>
  </si>
  <si>
    <t>Zařízení staveniště</t>
  </si>
  <si>
    <t>2</t>
  </si>
  <si>
    <t>Montáž</t>
  </si>
  <si>
    <t>9</t>
  </si>
  <si>
    <t>Bez pevné podl.</t>
  </si>
  <si>
    <t>14</t>
  </si>
  <si>
    <t>Mimostav. doprava</t>
  </si>
  <si>
    <t>3</t>
  </si>
  <si>
    <t>PSV</t>
  </si>
  <si>
    <t>10</t>
  </si>
  <si>
    <t>Kulturní památka</t>
  </si>
  <si>
    <t>15</t>
  </si>
  <si>
    <t>Územní vlivy</t>
  </si>
  <si>
    <t>4</t>
  </si>
  <si>
    <t>11</t>
  </si>
  <si>
    <t>16</t>
  </si>
  <si>
    <t>Provozní vlivy</t>
  </si>
  <si>
    <t>5</t>
  </si>
  <si>
    <t>"M"</t>
  </si>
  <si>
    <t>17</t>
  </si>
  <si>
    <t>Ostatní</t>
  </si>
  <si>
    <t>6</t>
  </si>
  <si>
    <t>18</t>
  </si>
  <si>
    <t>NUS z rozpočtu</t>
  </si>
  <si>
    <t>7</t>
  </si>
  <si>
    <t>ZRN (r. 1-6)</t>
  </si>
  <si>
    <t>12</t>
  </si>
  <si>
    <t>DN (ř. 8-11)</t>
  </si>
  <si>
    <t>19</t>
  </si>
  <si>
    <t>NUS (ř. 13-18)</t>
  </si>
  <si>
    <t>20</t>
  </si>
  <si>
    <t>HZS</t>
  </si>
  <si>
    <t>21</t>
  </si>
  <si>
    <t>Kompl. činnost</t>
  </si>
  <si>
    <t>22</t>
  </si>
  <si>
    <t>Ostatní náklady</t>
  </si>
  <si>
    <t>D</t>
  </si>
  <si>
    <t>Celkové náklady</t>
  </si>
  <si>
    <t>23</t>
  </si>
  <si>
    <t>Součet 7, 12, 19-22</t>
  </si>
  <si>
    <t>Datum a podpis</t>
  </si>
  <si>
    <t>Razítko</t>
  </si>
  <si>
    <t>24</t>
  </si>
  <si>
    <t>%</t>
  </si>
  <si>
    <t>DPH</t>
  </si>
  <si>
    <t>25</t>
  </si>
  <si>
    <t>26</t>
  </si>
  <si>
    <t>Cena s DPH (ř. 23-25)</t>
  </si>
  <si>
    <t>E</t>
  </si>
  <si>
    <t>Přípočty a odpočty</t>
  </si>
  <si>
    <t>27</t>
  </si>
  <si>
    <t>Dodávky objednatele</t>
  </si>
  <si>
    <t>28</t>
  </si>
  <si>
    <t>Klouzavá doložka</t>
  </si>
  <si>
    <t>29</t>
  </si>
  <si>
    <t>Zvýhodnění</t>
  </si>
  <si>
    <t>Rekapitulace objektů stavby</t>
  </si>
  <si>
    <t>Stavba:</t>
  </si>
  <si>
    <t>Datum:</t>
  </si>
  <si>
    <t>Objednatel:</t>
  </si>
  <si>
    <t>Projektant:</t>
  </si>
  <si>
    <t>Zhotovitel:</t>
  </si>
  <si>
    <t>Zpracoval:</t>
  </si>
  <si>
    <t>Kód</t>
  </si>
  <si>
    <t>Zakázka</t>
  </si>
  <si>
    <t>Cena bez DPH</t>
  </si>
  <si>
    <t>DPH snížené</t>
  </si>
  <si>
    <t>DPH základní</t>
  </si>
  <si>
    <t>Cena s DPH</t>
  </si>
  <si>
    <t>ZRN</t>
  </si>
  <si>
    <t>NUS</t>
  </si>
  <si>
    <t>Kompletační činnost</t>
  </si>
  <si>
    <t>Jiné náklady</t>
  </si>
  <si>
    <t xml:space="preserve">ROZPOČET  </t>
  </si>
  <si>
    <t xml:space="preserve">Stavba:   </t>
  </si>
  <si>
    <t xml:space="preserve">Objednatel:   </t>
  </si>
  <si>
    <t xml:space="preserve">Zhotovitel:   </t>
  </si>
  <si>
    <t xml:space="preserve">JKSO:   </t>
  </si>
  <si>
    <t xml:space="preserve"> </t>
  </si>
  <si>
    <t>Popis</t>
  </si>
  <si>
    <t>Množství celkem</t>
  </si>
  <si>
    <t>MJ</t>
  </si>
  <si>
    <t>ks</t>
  </si>
  <si>
    <t>kód/limit</t>
  </si>
  <si>
    <t>Závěsný řetěz nerez 28x8,5x1,8</t>
  </si>
  <si>
    <t>Napájení</t>
  </si>
  <si>
    <t>Upevnění 1" potrubí na stěnu</t>
  </si>
  <si>
    <t>CELKEM</t>
  </si>
  <si>
    <t>Objekt:</t>
  </si>
  <si>
    <t>Cena jednotková v Kč</t>
  </si>
  <si>
    <t>Cena celkem v Kč</t>
  </si>
  <si>
    <t>M</t>
  </si>
  <si>
    <t>Potrubní T spona 1"x1"</t>
  </si>
  <si>
    <t>hod</t>
  </si>
  <si>
    <t>Nerezová deska napájecí sady</t>
  </si>
  <si>
    <t>S-hák nerez 3,8 x 35 mm</t>
  </si>
  <si>
    <t>Zesílení hrazení</t>
  </si>
  <si>
    <t>Počáteční/koncová sada 3000 pro dělící stěnu 50mm</t>
  </si>
  <si>
    <t>Vrut 4,5x20 ABC nerez</t>
  </si>
  <si>
    <t>L profil 3m</t>
  </si>
  <si>
    <t>Podložka A 6,4x18x1,5DIN 9021 nerez</t>
  </si>
  <si>
    <t>Spojka poz. pro rouru 1“</t>
  </si>
  <si>
    <t>Doprava</t>
  </si>
  <si>
    <t>Držák na stěnu pro pohon TF</t>
  </si>
  <si>
    <t>Ocelové lanko 4mm nerez 1.4301</t>
  </si>
  <si>
    <t>Vrut 10x120 DIN 571 nerez</t>
  </si>
  <si>
    <t>Podložka 12,5x45x4 nerez</t>
  </si>
  <si>
    <t>Hmoždinka dia.12x60</t>
  </si>
  <si>
    <t>M2</t>
  </si>
  <si>
    <t>Spojka krmného řetězu</t>
  </si>
  <si>
    <t>Kontrolní trubka</t>
  </si>
  <si>
    <t>Spojka poz kplt dopravního potrubí</t>
  </si>
  <si>
    <t>L profil 60x40x2,8-6000 PVC</t>
  </si>
  <si>
    <t>Podlahový systém</t>
  </si>
  <si>
    <t>Betonové rošty</t>
  </si>
  <si>
    <t>Betonové rošty M2</t>
  </si>
  <si>
    <t>Hrazení</t>
  </si>
  <si>
    <t>Stojna 1"x1750 kplt f/1 Roura 60 na 1"/plast 35 V19</t>
  </si>
  <si>
    <t>Opláštění</t>
  </si>
  <si>
    <t>Upevnění do stěny 400mm 2 roury 60mm V19</t>
  </si>
  <si>
    <t>Hmoždinka Universal UX 10x60 bez lemu</t>
  </si>
  <si>
    <t>Dělící stěna</t>
  </si>
  <si>
    <t>Vzduchotechnika</t>
  </si>
  <si>
    <t>Vrut s okem 140x22x7,8</t>
  </si>
  <si>
    <t>Senzor 10-30V/AC s upevněním kplt na výpad. trubku 50-60mm</t>
  </si>
  <si>
    <t>Suché krmení</t>
  </si>
  <si>
    <t>Pohonná jednotka 1,70kW nerez 230/400 50/60Hz 3HP</t>
  </si>
  <si>
    <t>Dveřní sada 1000/35-750-2R EHV</t>
  </si>
  <si>
    <t>Počáteční sada střední  nerez 1000/35N</t>
  </si>
  <si>
    <t>Dělící stěna-sada 1000/35 nerez, šípové kotvení</t>
  </si>
  <si>
    <t>Dveřní sada 1000/35-750-2R levá pro šípovou uličku</t>
  </si>
  <si>
    <t>Dveřní sada 1000/35-750-2R pravá pro šípovou uličku</t>
  </si>
  <si>
    <t>Spojka kplt 1000/35 pro dělící stěnu 1000/35</t>
  </si>
  <si>
    <t>Roura pozink 1" EN 10255M</t>
  </si>
  <si>
    <t>Plastový profil 35x750 bm  uzavřený</t>
  </si>
  <si>
    <t>Potrubní upevňovací adaptér - sada pro 2 ks 1" roury</t>
  </si>
  <si>
    <t>Upevnění do podlahy kplt (35) do roštů/M10</t>
  </si>
  <si>
    <t>Zesílení kplt 1000/35 - 750-R nerez</t>
  </si>
  <si>
    <t xml:space="preserve">profil 35x500 bm </t>
  </si>
  <si>
    <t>Zakrytí GFK  pro pohonnou jednotku DR850/1500 XXL</t>
  </si>
  <si>
    <t xml:space="preserve">Napínání kplt pro poh. jednotku </t>
  </si>
  <si>
    <t>Propojovací kus se šoupětem kplt. SILO GFK/AW/R Typ 09</t>
  </si>
  <si>
    <t>Mezizásobník 2 dráhy V09</t>
  </si>
  <si>
    <t>Ovládání 2okruhy 1,1-1,7kW 2,5-4A 400V 3pH 50/60Hz</t>
  </si>
  <si>
    <t xml:space="preserve">Krmné potr. nerez 60x6000 s kaleným řetězem terčík42mm </t>
  </si>
  <si>
    <t>Výpusť s lanovým ovl. a výpad. trubka telesk. 60/65x2300</t>
  </si>
  <si>
    <t>Zesílení kplt pro kontrolní potr.</t>
  </si>
  <si>
    <t>T-kus pro senzor MS-45R</t>
  </si>
  <si>
    <t>Roh 90° nerez + kolo litina kplt</t>
  </si>
  <si>
    <t>Rozšíření 1"x500 kplt pro druhou rouru 60 V19</t>
  </si>
  <si>
    <t>Krmný řetěz D42mm PA, rozteč trčíků 71,5mm</t>
  </si>
  <si>
    <t>m</t>
  </si>
  <si>
    <t>Plastová samokrmítka</t>
  </si>
  <si>
    <t>Samokrmítko cpl pro výkrm</t>
  </si>
  <si>
    <t>Upevnění do podlahy, nerez pro na beton. rošty</t>
  </si>
  <si>
    <t>U-profil 1000/35N nerez</t>
  </si>
  <si>
    <t>Napájecí sada výkrm přes hrazení 1000/1100SST 1/2" 4 výstupy</t>
  </si>
  <si>
    <t>Trapézová hliníková deska  0,35x1050x5100mm</t>
  </si>
  <si>
    <t>Skelná vata 2x4cm s izolační tkaninou pro - 1,2m x 11,5m</t>
  </si>
  <si>
    <t>Hliníková izolační folie oboustranná 1250mm x 30m</t>
  </si>
  <si>
    <t>Vrut 4,5x35 TORX SST</t>
  </si>
  <si>
    <t>RO</t>
  </si>
  <si>
    <t>Stropní klapky</t>
  </si>
  <si>
    <t>Stropní nasávací klapka</t>
  </si>
  <si>
    <t>Vstupní trychtýř krátký (pro 250mm výšku)</t>
  </si>
  <si>
    <t>Šroub 5,0x60 TORX nerez</t>
  </si>
  <si>
    <t>Podložka A 5,3 DIN 125 nerez</t>
  </si>
  <si>
    <t>Spojka oko M8 nerez</t>
  </si>
  <si>
    <t>Napínací tyč M8x5000 pozink. kplt včetně spojky M8x25 nerez</t>
  </si>
  <si>
    <t>Montážní sada HD</t>
  </si>
  <si>
    <t xml:space="preserve">Montážní deska BD kplt </t>
  </si>
  <si>
    <t>Lanová svorka zesílená 5mm 3/16" nerez</t>
  </si>
  <si>
    <t>Měřič podtlaku 10-600 Pa</t>
  </si>
  <si>
    <t xml:space="preserve">Servomotor 24V </t>
  </si>
  <si>
    <t>Zárubeň dveří nerez + plastové dveře + okénko</t>
  </si>
  <si>
    <t>Odsávací komín 3000-750-MZ  bez ventilátoru</t>
  </si>
  <si>
    <t>Ventilátor 1x230V 50/60Hz 2,5/3,3A potrubní</t>
  </si>
  <si>
    <t>Servomotor 24V ovládání 0-10V</t>
  </si>
  <si>
    <t xml:space="preserve">Prodloužení 3 komínu NW650-500 kplt </t>
  </si>
  <si>
    <t>Izolace 1000mm s lepící páskou</t>
  </si>
  <si>
    <t>Příruba/lem sklolaminát</t>
  </si>
  <si>
    <t>Ochranný spínač PKZMO1 2,5-4,0A kplt s krytem</t>
  </si>
  <si>
    <t>Odtahový komín</t>
  </si>
  <si>
    <t>Chlazení</t>
  </si>
  <si>
    <t>Klapky</t>
  </si>
  <si>
    <t xml:space="preserve">Nasávací štítové klapky </t>
  </si>
  <si>
    <t>Řízení</t>
  </si>
  <si>
    <t>Klima PC</t>
  </si>
  <si>
    <t>Posílení regulace otáček 0-10V 230V max 16A</t>
  </si>
  <si>
    <t>Nouzové otevírání 378M 24V 4,2A</t>
  </si>
  <si>
    <t>Kejdové hospodářství</t>
  </si>
  <si>
    <t>Zátka plastová DN250 Typ R pro podtlakový odkliz kejdy</t>
  </si>
  <si>
    <t>Difúzní strop</t>
  </si>
  <si>
    <t>Výpusť s lanovým ovládáním a výpad. trubka telesk. 60/65x2300</t>
  </si>
  <si>
    <t>Prodloužení vstupu DN250 s hrdlem</t>
  </si>
  <si>
    <t>Krmení</t>
  </si>
  <si>
    <t>trubka 25</t>
  </si>
  <si>
    <t>příchytka</t>
  </si>
  <si>
    <t>cyky 5x1,5</t>
  </si>
  <si>
    <t>cyky 5x2,5</t>
  </si>
  <si>
    <t>jistič 6A/3f C</t>
  </si>
  <si>
    <t>rozvodnice 16m IP65</t>
  </si>
  <si>
    <t>jyty 2x1</t>
  </si>
  <si>
    <t>krabice acidur</t>
  </si>
  <si>
    <t>zásuvka 400V</t>
  </si>
  <si>
    <t>vidlice 400V</t>
  </si>
  <si>
    <t>pásky stahovací</t>
  </si>
  <si>
    <t>drát pospojení</t>
  </si>
  <si>
    <t>bokosvorka</t>
  </si>
  <si>
    <t>revize</t>
  </si>
  <si>
    <t>kg</t>
  </si>
  <si>
    <t>Hlavní rozvaděč</t>
  </si>
  <si>
    <t>hlavní vypínač 63A/3</t>
  </si>
  <si>
    <t>svodič přepětí FLP B+C maxi VS/3</t>
  </si>
  <si>
    <t>jistič B10A/1 PL7</t>
  </si>
  <si>
    <t>jistič B16A/1 PL7</t>
  </si>
  <si>
    <t>jistič B25A/3 PL7</t>
  </si>
  <si>
    <t>jistič B20A/3 PL7</t>
  </si>
  <si>
    <t>jistič B16A/3 PL7</t>
  </si>
  <si>
    <t xml:space="preserve">jistič C4A/1 PL7 chlazení </t>
  </si>
  <si>
    <t>jistič B2A/1 PL7</t>
  </si>
  <si>
    <t>jistič B32A/3 PL7</t>
  </si>
  <si>
    <t>jistič B40A/3 PL7</t>
  </si>
  <si>
    <t>proudový chránič 25/4 0,3</t>
  </si>
  <si>
    <t>proudový chránič 32/4 0,03</t>
  </si>
  <si>
    <t>proudový chránič 40/4 0,03</t>
  </si>
  <si>
    <t>stykač 3x25A chlazení</t>
  </si>
  <si>
    <t>krabice HOP</t>
  </si>
  <si>
    <t>svorka HOP</t>
  </si>
  <si>
    <t>mont.materiál</t>
  </si>
  <si>
    <t xml:space="preserve">vývodky </t>
  </si>
  <si>
    <t>řadový svorky</t>
  </si>
  <si>
    <t>zemnící lišta</t>
  </si>
  <si>
    <t>cy25</t>
  </si>
  <si>
    <t>jističochránič  10B/1+N/0,03A</t>
  </si>
  <si>
    <t>spínací hodiny</t>
  </si>
  <si>
    <t xml:space="preserve">spínač osvětlení </t>
  </si>
  <si>
    <t>revize a kusová zkouška</t>
  </si>
  <si>
    <t>hlavní chránič 63A/4 0,3A</t>
  </si>
  <si>
    <t>Ventilace</t>
  </si>
  <si>
    <t>cyky 3x1,5</t>
  </si>
  <si>
    <t>cyKy 3x2,5</t>
  </si>
  <si>
    <t>jyty 7x1</t>
  </si>
  <si>
    <t>jyty 4x1</t>
  </si>
  <si>
    <t>cyky 5x4</t>
  </si>
  <si>
    <t>Trubka 25</t>
  </si>
  <si>
    <t>příchytkaTrubka 25</t>
  </si>
  <si>
    <t>jistič 2A/1 PL7</t>
  </si>
  <si>
    <t>jistič 6A/1  PL7</t>
  </si>
  <si>
    <t>jistič 10A/1 PL7</t>
  </si>
  <si>
    <t>chránič25/0,03A</t>
  </si>
  <si>
    <t>hlavní vyp.</t>
  </si>
  <si>
    <t>rozvaděč 48 m IP65</t>
  </si>
  <si>
    <t>obo velká krabice</t>
  </si>
  <si>
    <t>ip65</t>
  </si>
  <si>
    <t>Svodič přepětí 275</t>
  </si>
  <si>
    <t>ost. vybavení roz.</t>
  </si>
  <si>
    <t>vývodky 13,5</t>
  </si>
  <si>
    <t>cy zž4</t>
  </si>
  <si>
    <t>ostatní a spojovaci mat.</t>
  </si>
  <si>
    <t>cyky 3x2,5</t>
  </si>
  <si>
    <t>cysy3x1,5</t>
  </si>
  <si>
    <t>motorová ochrana</t>
  </si>
  <si>
    <t>termostat chlazení modulový</t>
  </si>
  <si>
    <t>CYA 4</t>
  </si>
  <si>
    <t>trubka prum.20</t>
  </si>
  <si>
    <t>příchytka na trubku</t>
  </si>
  <si>
    <t xml:space="preserve">krabice acidur </t>
  </si>
  <si>
    <t>krabice obo</t>
  </si>
  <si>
    <t>podkladova deska</t>
  </si>
  <si>
    <t>spojovací materiál</t>
  </si>
  <si>
    <t>zásuvka  IP54</t>
  </si>
  <si>
    <t xml:space="preserve">vidlice guma </t>
  </si>
  <si>
    <t>kabel CGSG 3x1,5</t>
  </si>
  <si>
    <t>Zemnící soustava</t>
  </si>
  <si>
    <t>fezn prum.10</t>
  </si>
  <si>
    <t>fezn prum.8</t>
  </si>
  <si>
    <t>bernard svor. + ner. Pásek</t>
  </si>
  <si>
    <t>svorka ss</t>
  </si>
  <si>
    <t>příchytkopáska</t>
  </si>
  <si>
    <t>měřící svorka</t>
  </si>
  <si>
    <t>svorka křížová</t>
  </si>
  <si>
    <t>eqipotencialni sv.</t>
  </si>
  <si>
    <t>svorka st3</t>
  </si>
  <si>
    <t>svorka SUB</t>
  </si>
  <si>
    <t>svorka PV32</t>
  </si>
  <si>
    <t>svorka st2</t>
  </si>
  <si>
    <t>pospojovací mat.</t>
  </si>
  <si>
    <t xml:space="preserve">drá zž 6 </t>
  </si>
  <si>
    <t xml:space="preserve">koncovky 6 </t>
  </si>
  <si>
    <t>asfaltovací sada</t>
  </si>
  <si>
    <t>Lubská zemědělská a.s.</t>
  </si>
  <si>
    <t>Modernizace stavby - výkrm prasat Petrovice</t>
  </si>
  <si>
    <t>Lubská zemědělská, a.s.</t>
  </si>
  <si>
    <t>Modernizace farmy - výkrm prasat Petrovice</t>
  </si>
  <si>
    <t>Plastové voštinové chladiče v nerezovém rámu</t>
  </si>
  <si>
    <t>rozvaděč  BPM-O-600/10</t>
  </si>
  <si>
    <t>žlab kabelový 100x50 žz</t>
  </si>
  <si>
    <t>svorka kabelová</t>
  </si>
  <si>
    <t>Pokládka roštů</t>
  </si>
  <si>
    <t>Celkem technologie bez montáže</t>
  </si>
  <si>
    <t xml:space="preserve">Celkem elektro </t>
  </si>
  <si>
    <t>CELKEM bez montáže</t>
  </si>
  <si>
    <t>montáž</t>
  </si>
  <si>
    <t>Hala A</t>
  </si>
  <si>
    <t>Technologie hala A</t>
  </si>
  <si>
    <t>Elektro hala A</t>
  </si>
  <si>
    <t>hala A</t>
  </si>
  <si>
    <t>Dělící stěna 50 mm/12,8kg/1m2, panel š 1200 mm</t>
  </si>
  <si>
    <t>m2</t>
  </si>
  <si>
    <t>Sila</t>
  </si>
  <si>
    <t>kpl</t>
  </si>
  <si>
    <t>Sklolaminátová, horizontálně dělená sila 24 m3</t>
  </si>
  <si>
    <t xml:space="preserve">Dělící sada 1000/35-750-2R nerez </t>
  </si>
  <si>
    <t xml:space="preserve">Počáteční sada 1000/35 nerez na zeď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</si>
</sst>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##0;\-###0"/>
    <numFmt numFmtId="165" formatCode="#,##0.00&quot; Kč&quot;;\-#,##0.00&quot; Kč&quot;"/>
    <numFmt numFmtId="166" formatCode="#,##0.00&quot; Kč&quot;"/>
    <numFmt numFmtId="167" formatCode="#,##0.00\ [$€-1]"/>
    <numFmt numFmtId="168" formatCode="#,##0.00\ &quot;Kč&quot;"/>
    <numFmt numFmtId="169" formatCode="#,##0.00\ [$Kč-405];[Red]\-#,##0.00\ [$Kč-405]"/>
  </numFmts>
  <fonts count="31">
    <font>
      <sz val="10"/>
      <name val="Arial"/>
      <family val="2"/>
      <charset val="238"/>
    </font>
    <font>
      <sz val="8"/>
      <name val="MS Sans Serif"/>
      <family val="2"/>
      <charset val="238"/>
    </font>
    <font>
      <b/>
      <sz val="14"/>
      <color indexed="10"/>
      <name val="Arial CE"/>
      <family val="2"/>
      <charset val="238"/>
    </font>
    <font>
      <b/>
      <i/>
      <sz val="7"/>
      <color indexed="10"/>
      <name val="Arial CE"/>
      <family val="2"/>
      <charset val="238"/>
    </font>
    <font>
      <sz val="8"/>
      <name val="Arial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"/>
      <family val="2"/>
      <charset val="238"/>
    </font>
    <font>
      <sz val="7"/>
      <name val="Arial CE"/>
      <family val="2"/>
      <charset val="238"/>
    </font>
    <font>
      <sz val="7"/>
      <name val="Arial"/>
      <family val="2"/>
      <charset val="238"/>
    </font>
    <font>
      <b/>
      <sz val="14"/>
      <color indexed="10"/>
      <name val="Arial"/>
      <family val="2"/>
      <charset val="238"/>
    </font>
    <font>
      <sz val="8"/>
      <name val="Arial CYR"/>
      <family val="2"/>
      <charset val="238"/>
    </font>
    <font>
      <b/>
      <sz val="12"/>
      <color indexed="56"/>
      <name val="Arial"/>
      <family val="2"/>
      <charset val="238"/>
    </font>
    <font>
      <sz val="10"/>
      <color indexed="56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2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sz val="8"/>
      <name val="Arial CYR"/>
      <charset val="238"/>
    </font>
    <font>
      <b/>
      <sz val="8"/>
      <name val="Arial CE"/>
      <charset val="238"/>
    </font>
    <font>
      <sz val="9.5"/>
      <name val="Arial"/>
      <family val="2"/>
      <charset val="238"/>
    </font>
    <font>
      <b/>
      <sz val="12"/>
      <color theme="3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3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theme="4" tint="-0.24997711111789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3"/>
        <bgColor indexed="34"/>
      </patternFill>
    </fill>
    <fill>
      <patternFill patternType="solid">
        <fgColor indexed="13"/>
      </patternFill>
    </fill>
    <fill>
      <patternFill patternType="solid">
        <fgColor rgb="FF00B0F0"/>
        <bgColor indexed="9"/>
      </patternFill>
    </fill>
    <fill>
      <patternFill patternType="solid">
        <fgColor rgb="FF00B0F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</borders>
  <cellStyleXfs count="2">
    <xf numFmtId="0" fontId="0" fillId="0" borderId="0"/>
    <xf numFmtId="0" fontId="1" fillId="0" borderId="0" applyAlignment="0">
      <protection locked="0"/>
    </xf>
  </cellStyleXfs>
  <cellXfs count="195">
    <xf numFmtId="0" fontId="0" fillId="0" borderId="0" xfId="0"/>
    <xf numFmtId="14" fontId="6" fillId="6" borderId="0" xfId="0" applyNumberFormat="1" applyFont="1" applyFill="1" applyAlignment="1" applyProtection="1">
      <alignment horizontal="left"/>
      <protection locked="0"/>
    </xf>
    <xf numFmtId="168" fontId="6" fillId="6" borderId="0" xfId="0" applyNumberFormat="1" applyFont="1" applyFill="1" applyAlignment="1" applyProtection="1">
      <alignment horizontal="left"/>
      <protection locked="0"/>
    </xf>
    <xf numFmtId="0" fontId="2" fillId="3" borderId="0" xfId="0" applyFont="1" applyFill="1" applyAlignment="1" applyProtection="1">
      <alignment horizontal="left"/>
      <protection hidden="1"/>
    </xf>
    <xf numFmtId="0" fontId="6" fillId="3" borderId="0" xfId="0" applyFont="1" applyFill="1" applyAlignment="1" applyProtection="1">
      <alignment horizontal="left"/>
      <protection hidden="1"/>
    </xf>
    <xf numFmtId="167" fontId="22" fillId="2" borderId="0" xfId="0" applyNumberFormat="1" applyFont="1" applyFill="1" applyAlignment="1" applyProtection="1">
      <alignment horizontal="left"/>
      <protection hidden="1"/>
    </xf>
    <xf numFmtId="168" fontId="6" fillId="3" borderId="0" xfId="0" applyNumberFormat="1" applyFont="1" applyFill="1" applyAlignment="1" applyProtection="1">
      <alignment horizontal="left"/>
      <protection hidden="1"/>
    </xf>
    <xf numFmtId="0" fontId="0" fillId="0" borderId="0" xfId="0" applyAlignment="1" applyProtection="1">
      <alignment horizontal="left" vertical="top"/>
      <protection hidden="1"/>
    </xf>
    <xf numFmtId="0" fontId="5" fillId="3" borderId="0" xfId="0" applyFont="1" applyFill="1" applyAlignment="1" applyProtection="1">
      <alignment horizontal="left"/>
      <protection hidden="1"/>
    </xf>
    <xf numFmtId="0" fontId="15" fillId="4" borderId="1" xfId="0" applyFont="1" applyFill="1" applyBorder="1" applyAlignment="1" applyProtection="1">
      <alignment horizontal="center" vertical="center" wrapText="1"/>
      <protection hidden="1"/>
    </xf>
    <xf numFmtId="167" fontId="23" fillId="5" borderId="1" xfId="0" applyNumberFormat="1" applyFont="1" applyFill="1" applyBorder="1" applyAlignment="1" applyProtection="1">
      <alignment horizontal="center" vertical="center" wrapText="1"/>
      <protection hidden="1"/>
    </xf>
    <xf numFmtId="168" fontId="15" fillId="4" borderId="1" xfId="0" applyNumberFormat="1" applyFont="1" applyFill="1" applyBorder="1" applyAlignment="1" applyProtection="1">
      <alignment horizontal="center" vertical="center" wrapText="1"/>
      <protection hidden="1"/>
    </xf>
    <xf numFmtId="4" fontId="0" fillId="0" borderId="0" xfId="0" applyNumberFormat="1" applyProtection="1">
      <protection hidden="1"/>
    </xf>
    <xf numFmtId="0" fontId="16" fillId="0" borderId="0" xfId="0" applyFont="1" applyAlignment="1" applyProtection="1">
      <alignment vertical="center"/>
      <protection hidden="1"/>
    </xf>
    <xf numFmtId="0" fontId="17" fillId="0" borderId="0" xfId="0" applyFont="1" applyProtection="1">
      <protection hidden="1"/>
    </xf>
    <xf numFmtId="168" fontId="17" fillId="0" borderId="0" xfId="0" applyNumberFormat="1" applyFont="1" applyProtection="1">
      <protection hidden="1"/>
    </xf>
    <xf numFmtId="168" fontId="26" fillId="0" borderId="0" xfId="0" applyNumberFormat="1" applyFont="1" applyAlignment="1" applyProtection="1">
      <alignment horizontal="right"/>
      <protection hidden="1"/>
    </xf>
    <xf numFmtId="4" fontId="17" fillId="0" borderId="0" xfId="0" applyNumberFormat="1" applyFont="1" applyProtection="1">
      <protection hidden="1"/>
    </xf>
    <xf numFmtId="0" fontId="8" fillId="0" borderId="0" xfId="0" applyFont="1" applyAlignment="1" applyProtection="1">
      <alignment vertical="center"/>
      <protection hidden="1"/>
    </xf>
    <xf numFmtId="0" fontId="0" fillId="0" borderId="0" xfId="0" applyProtection="1">
      <protection hidden="1"/>
    </xf>
    <xf numFmtId="168" fontId="0" fillId="0" borderId="0" xfId="0" applyNumberFormat="1" applyProtection="1">
      <protection hidden="1"/>
    </xf>
    <xf numFmtId="168" fontId="8" fillId="0" borderId="0" xfId="0" applyNumberFormat="1" applyFont="1" applyAlignment="1" applyProtection="1">
      <alignment horizontal="right"/>
      <protection hidden="1"/>
    </xf>
    <xf numFmtId="168" fontId="0" fillId="0" borderId="0" xfId="0" applyNumberForma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hidden="1"/>
    </xf>
    <xf numFmtId="4" fontId="18" fillId="0" borderId="0" xfId="0" applyNumberFormat="1" applyFont="1" applyAlignment="1" applyProtection="1">
      <alignment horizontal="center"/>
      <protection hidden="1"/>
    </xf>
    <xf numFmtId="168" fontId="27" fillId="0" borderId="0" xfId="0" applyNumberFormat="1" applyFont="1" applyProtection="1">
      <protection hidden="1"/>
    </xf>
    <xf numFmtId="168" fontId="19" fillId="0" borderId="0" xfId="0" applyNumberFormat="1" applyFont="1" applyProtection="1">
      <protection hidden="1"/>
    </xf>
    <xf numFmtId="4" fontId="0" fillId="0" borderId="0" xfId="0" applyNumberFormat="1" applyAlignment="1" applyProtection="1">
      <alignment horizontal="left"/>
      <protection hidden="1"/>
    </xf>
    <xf numFmtId="167" fontId="21" fillId="0" borderId="0" xfId="0" applyNumberFormat="1" applyFont="1" applyAlignment="1" applyProtection="1">
      <alignment horizontal="right"/>
      <protection hidden="1"/>
    </xf>
    <xf numFmtId="0" fontId="14" fillId="3" borderId="0" xfId="0" applyFont="1" applyFill="1" applyAlignment="1" applyProtection="1">
      <alignment horizontal="left"/>
      <protection hidden="1"/>
    </xf>
    <xf numFmtId="0" fontId="0" fillId="3" borderId="0" xfId="0" applyFill="1" applyAlignment="1" applyProtection="1">
      <alignment horizontal="left"/>
      <protection hidden="1"/>
    </xf>
    <xf numFmtId="0" fontId="4" fillId="3" borderId="0" xfId="0" applyFont="1" applyFill="1" applyAlignment="1" applyProtection="1">
      <alignment horizontal="left"/>
      <protection hidden="1"/>
    </xf>
    <xf numFmtId="0" fontId="7" fillId="3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7" fillId="4" borderId="1" xfId="0" applyFont="1" applyFill="1" applyBorder="1" applyAlignment="1" applyProtection="1">
      <alignment horizontal="center" vertical="center"/>
      <protection hidden="1"/>
    </xf>
    <xf numFmtId="0" fontId="7" fillId="4" borderId="1" xfId="0" applyFont="1" applyFill="1" applyBorder="1" applyAlignment="1" applyProtection="1">
      <alignment horizontal="center" vertical="center" wrapText="1"/>
      <protection hidden="1"/>
    </xf>
    <xf numFmtId="49" fontId="6" fillId="0" borderId="2" xfId="0" applyNumberFormat="1" applyFont="1" applyBorder="1" applyAlignment="1" applyProtection="1">
      <alignment horizontal="left" wrapText="1"/>
      <protection hidden="1"/>
    </xf>
    <xf numFmtId="0" fontId="28" fillId="0" borderId="3" xfId="0" applyFont="1" applyBorder="1" applyAlignment="1" applyProtection="1">
      <alignment vertical="center"/>
      <protection hidden="1"/>
    </xf>
    <xf numFmtId="49" fontId="4" fillId="0" borderId="2" xfId="0" applyNumberFormat="1" applyFont="1" applyBorder="1" applyProtection="1">
      <protection hidden="1"/>
    </xf>
    <xf numFmtId="0" fontId="22" fillId="7" borderId="0" xfId="0" applyFont="1" applyFill="1" applyAlignment="1" applyProtection="1">
      <alignment horizontal="left"/>
      <protection locked="0"/>
    </xf>
    <xf numFmtId="0" fontId="4" fillId="7" borderId="0" xfId="0" applyFont="1" applyFill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hidden="1"/>
    </xf>
    <xf numFmtId="0" fontId="0" fillId="0" borderId="5" xfId="0" applyBorder="1" applyAlignment="1" applyProtection="1">
      <alignment horizontal="left"/>
      <protection hidden="1"/>
    </xf>
    <xf numFmtId="0" fontId="0" fillId="0" borderId="6" xfId="0" applyBorder="1" applyAlignment="1" applyProtection="1">
      <alignment horizontal="left"/>
      <protection hidden="1"/>
    </xf>
    <xf numFmtId="0" fontId="0" fillId="0" borderId="7" xfId="0" applyBorder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2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0" fontId="0" fillId="0" borderId="8" xfId="0" applyBorder="1" applyAlignment="1" applyProtection="1">
      <alignment horizontal="left"/>
      <protection hidden="1"/>
    </xf>
    <xf numFmtId="0" fontId="0" fillId="0" borderId="9" xfId="0" applyBorder="1" applyAlignment="1" applyProtection="1">
      <alignment horizontal="left"/>
      <protection hidden="1"/>
    </xf>
    <xf numFmtId="0" fontId="0" fillId="0" borderId="10" xfId="0" applyBorder="1" applyAlignment="1" applyProtection="1">
      <alignment horizontal="left"/>
      <protection hidden="1"/>
    </xf>
    <xf numFmtId="0" fontId="0" fillId="0" borderId="11" xfId="0" applyBorder="1" applyAlignment="1" applyProtection="1">
      <alignment horizontal="left"/>
      <protection hidden="1"/>
    </xf>
    <xf numFmtId="0" fontId="4" fillId="0" borderId="4" xfId="0" applyFont="1" applyBorder="1" applyAlignment="1" applyProtection="1">
      <alignment horizontal="left" vertical="center"/>
      <protection hidden="1"/>
    </xf>
    <xf numFmtId="0" fontId="4" fillId="0" borderId="5" xfId="0" applyFont="1" applyBorder="1" applyAlignment="1" applyProtection="1">
      <alignment horizontal="left" vertical="center"/>
      <protection hidden="1"/>
    </xf>
    <xf numFmtId="0" fontId="4" fillId="0" borderId="6" xfId="0" applyFont="1" applyBorder="1" applyAlignment="1" applyProtection="1">
      <alignment horizontal="left" vertical="center"/>
      <protection hidden="1"/>
    </xf>
    <xf numFmtId="0" fontId="4" fillId="0" borderId="7" xfId="0" applyFont="1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4" fillId="0" borderId="12" xfId="0" applyFont="1" applyBorder="1" applyAlignment="1" applyProtection="1">
      <alignment horizontal="left" vertical="center"/>
      <protection hidden="1"/>
    </xf>
    <xf numFmtId="0" fontId="4" fillId="0" borderId="13" xfId="0" applyFont="1" applyBorder="1" applyAlignment="1" applyProtection="1">
      <alignment horizontal="left" vertical="center"/>
      <protection hidden="1"/>
    </xf>
    <xf numFmtId="0" fontId="4" fillId="0" borderId="14" xfId="0" applyFont="1" applyBorder="1" applyAlignment="1" applyProtection="1">
      <alignment horizontal="left" vertical="center"/>
      <protection hidden="1"/>
    </xf>
    <xf numFmtId="0" fontId="4" fillId="0" borderId="8" xfId="0" applyFont="1" applyBorder="1" applyAlignment="1" applyProtection="1">
      <alignment horizontal="left" vertical="center"/>
      <protection hidden="1"/>
    </xf>
    <xf numFmtId="0" fontId="4" fillId="0" borderId="15" xfId="0" applyFont="1" applyBorder="1" applyAlignment="1" applyProtection="1">
      <alignment horizontal="left" vertical="center"/>
      <protection hidden="1"/>
    </xf>
    <xf numFmtId="0" fontId="4" fillId="0" borderId="16" xfId="0" applyFont="1" applyBorder="1" applyAlignment="1" applyProtection="1">
      <alignment horizontal="left" vertical="center"/>
      <protection hidden="1"/>
    </xf>
    <xf numFmtId="0" fontId="4" fillId="0" borderId="17" xfId="0" applyFont="1" applyBorder="1" applyAlignment="1" applyProtection="1">
      <alignment horizontal="left" vertical="center"/>
      <protection hidden="1"/>
    </xf>
    <xf numFmtId="0" fontId="4" fillId="0" borderId="18" xfId="0" applyFont="1" applyBorder="1" applyAlignment="1" applyProtection="1">
      <alignment horizontal="left" vertical="center"/>
      <protection hidden="1"/>
    </xf>
    <xf numFmtId="0" fontId="4" fillId="0" borderId="19" xfId="0" applyFont="1" applyBorder="1" applyAlignment="1" applyProtection="1">
      <alignment horizontal="left" vertical="center"/>
      <protection hidden="1"/>
    </xf>
    <xf numFmtId="0" fontId="6" fillId="0" borderId="17" xfId="0" applyFont="1" applyBorder="1" applyAlignment="1" applyProtection="1">
      <alignment horizontal="left" vertical="center"/>
      <protection hidden="1"/>
    </xf>
    <xf numFmtId="0" fontId="6" fillId="0" borderId="14" xfId="0" applyFont="1" applyBorder="1" applyAlignment="1" applyProtection="1">
      <alignment horizontal="left" vertical="center"/>
      <protection hidden="1"/>
    </xf>
    <xf numFmtId="0" fontId="7" fillId="0" borderId="7" xfId="0" applyFont="1" applyBorder="1" applyAlignment="1" applyProtection="1">
      <alignment horizontal="left" vertical="center"/>
      <protection hidden="1"/>
    </xf>
    <xf numFmtId="0" fontId="6" fillId="0" borderId="15" xfId="0" applyFont="1" applyBorder="1" applyAlignment="1" applyProtection="1">
      <alignment horizontal="left" vertical="center"/>
      <protection hidden="1"/>
    </xf>
    <xf numFmtId="0" fontId="22" fillId="0" borderId="0" xfId="0" applyFont="1" applyAlignment="1" applyProtection="1">
      <alignment horizontal="left" vertical="center"/>
      <protection hidden="1"/>
    </xf>
    <xf numFmtId="0" fontId="4" fillId="0" borderId="20" xfId="0" applyFont="1" applyBorder="1" applyAlignment="1" applyProtection="1">
      <alignment horizontal="left" vertical="center"/>
      <protection hidden="1"/>
    </xf>
    <xf numFmtId="0" fontId="4" fillId="0" borderId="9" xfId="0" applyFont="1" applyBorder="1" applyAlignment="1" applyProtection="1">
      <alignment horizontal="left" vertical="center"/>
      <protection hidden="1"/>
    </xf>
    <xf numFmtId="0" fontId="4" fillId="0" borderId="10" xfId="0" applyFont="1" applyBorder="1" applyAlignment="1" applyProtection="1">
      <alignment horizontal="left" vertical="center"/>
      <protection hidden="1"/>
    </xf>
    <xf numFmtId="0" fontId="4" fillId="0" borderId="11" xfId="0" applyFont="1" applyBorder="1" applyAlignment="1" applyProtection="1">
      <alignment horizontal="left" vertical="center"/>
      <protection hidden="1"/>
    </xf>
    <xf numFmtId="0" fontId="0" fillId="0" borderId="2" xfId="0" applyBorder="1" applyAlignment="1" applyProtection="1">
      <alignment horizontal="left" vertical="center"/>
      <protection hidden="1"/>
    </xf>
    <xf numFmtId="0" fontId="0" fillId="0" borderId="21" xfId="0" applyBorder="1" applyAlignment="1" applyProtection="1">
      <alignment horizontal="left" vertical="center"/>
      <protection hidden="1"/>
    </xf>
    <xf numFmtId="0" fontId="8" fillId="0" borderId="21" xfId="0" applyFont="1" applyBorder="1" applyAlignment="1" applyProtection="1">
      <alignment horizontal="left" vertical="center"/>
      <protection hidden="1"/>
    </xf>
    <xf numFmtId="0" fontId="0" fillId="0" borderId="22" xfId="0" applyBorder="1" applyAlignment="1" applyProtection="1">
      <alignment horizontal="left" vertical="center"/>
      <protection hidden="1"/>
    </xf>
    <xf numFmtId="0" fontId="0" fillId="0" borderId="23" xfId="0" applyBorder="1" applyAlignment="1" applyProtection="1">
      <alignment horizontal="left" vertical="center"/>
      <protection hidden="1"/>
    </xf>
    <xf numFmtId="0" fontId="0" fillId="0" borderId="24" xfId="0" applyBorder="1" applyAlignment="1" applyProtection="1">
      <alignment horizontal="left" vertical="center"/>
      <protection hidden="1"/>
    </xf>
    <xf numFmtId="0" fontId="0" fillId="0" borderId="25" xfId="0" applyBorder="1" applyAlignment="1" applyProtection="1">
      <alignment horizontal="left" vertical="center"/>
      <protection hidden="1"/>
    </xf>
    <xf numFmtId="0" fontId="0" fillId="0" borderId="26" xfId="0" applyBorder="1" applyAlignment="1" applyProtection="1">
      <alignment horizontal="left" vertical="center"/>
      <protection hidden="1"/>
    </xf>
    <xf numFmtId="0" fontId="9" fillId="0" borderId="25" xfId="0" applyFont="1" applyBorder="1" applyAlignment="1" applyProtection="1">
      <alignment horizontal="left" vertical="center"/>
      <protection hidden="1"/>
    </xf>
    <xf numFmtId="0" fontId="9" fillId="0" borderId="26" xfId="0" applyFont="1" applyBorder="1" applyAlignment="1" applyProtection="1">
      <alignment horizontal="left" vertical="center"/>
      <protection hidden="1"/>
    </xf>
    <xf numFmtId="0" fontId="0" fillId="0" borderId="27" xfId="0" applyBorder="1" applyAlignment="1" applyProtection="1">
      <alignment horizontal="left" vertical="center"/>
      <protection hidden="1"/>
    </xf>
    <xf numFmtId="0" fontId="0" fillId="0" borderId="28" xfId="0" applyBorder="1" applyAlignment="1" applyProtection="1">
      <alignment horizontal="left" vertical="center"/>
      <protection hidden="1"/>
    </xf>
    <xf numFmtId="0" fontId="0" fillId="0" borderId="29" xfId="0" applyBorder="1" applyAlignment="1" applyProtection="1">
      <alignment horizontal="left" vertical="center"/>
      <protection hidden="1"/>
    </xf>
    <xf numFmtId="0" fontId="0" fillId="0" borderId="30" xfId="0" applyBorder="1" applyAlignment="1" applyProtection="1">
      <alignment horizontal="left" vertical="center"/>
      <protection hidden="1"/>
    </xf>
    <xf numFmtId="0" fontId="0" fillId="0" borderId="31" xfId="0" applyBorder="1" applyAlignment="1" applyProtection="1">
      <alignment horizontal="left" vertical="center"/>
      <protection hidden="1"/>
    </xf>
    <xf numFmtId="0" fontId="0" fillId="0" borderId="32" xfId="0" applyBorder="1" applyAlignment="1" applyProtection="1">
      <alignment horizontal="left" vertical="center"/>
      <protection hidden="1"/>
    </xf>
    <xf numFmtId="0" fontId="0" fillId="0" borderId="33" xfId="0" applyBorder="1" applyAlignment="1" applyProtection="1">
      <alignment horizontal="left" vertical="center"/>
      <protection hidden="1"/>
    </xf>
    <xf numFmtId="0" fontId="8" fillId="0" borderId="2" xfId="0" applyFont="1" applyBorder="1" applyAlignment="1" applyProtection="1">
      <alignment horizontal="left" vertical="center"/>
      <protection hidden="1"/>
    </xf>
    <xf numFmtId="0" fontId="10" fillId="0" borderId="21" xfId="0" applyFont="1" applyBorder="1" applyAlignment="1" applyProtection="1">
      <alignment horizontal="left" vertical="center" wrapText="1"/>
      <protection hidden="1"/>
    </xf>
    <xf numFmtId="0" fontId="8" fillId="0" borderId="22" xfId="0" applyFont="1" applyBorder="1" applyAlignment="1" applyProtection="1">
      <alignment horizontal="left" vertical="center"/>
      <protection hidden="1"/>
    </xf>
    <xf numFmtId="0" fontId="11" fillId="0" borderId="23" xfId="0" applyFont="1" applyBorder="1" applyAlignment="1" applyProtection="1">
      <alignment horizontal="left" vertical="center"/>
      <protection hidden="1"/>
    </xf>
    <xf numFmtId="0" fontId="8" fillId="0" borderId="25" xfId="0" applyFont="1" applyBorder="1" applyAlignment="1" applyProtection="1">
      <alignment horizontal="left" vertical="center"/>
      <protection hidden="1"/>
    </xf>
    <xf numFmtId="0" fontId="8" fillId="0" borderId="26" xfId="0" applyFont="1" applyBorder="1" applyAlignment="1" applyProtection="1">
      <alignment horizontal="left" vertical="center"/>
      <protection hidden="1"/>
    </xf>
    <xf numFmtId="0" fontId="8" fillId="0" borderId="24" xfId="0" applyFont="1" applyBorder="1" applyAlignment="1" applyProtection="1">
      <alignment horizontal="left" vertical="center"/>
      <protection hidden="1"/>
    </xf>
    <xf numFmtId="0" fontId="8" fillId="0" borderId="28" xfId="0" applyFont="1" applyBorder="1" applyAlignment="1" applyProtection="1">
      <alignment horizontal="left" vertical="center"/>
      <protection hidden="1"/>
    </xf>
    <xf numFmtId="0" fontId="4" fillId="0" borderId="34" xfId="0" applyFont="1" applyBorder="1" applyAlignment="1" applyProtection="1">
      <alignment horizontal="center" vertical="center"/>
      <protection hidden="1"/>
    </xf>
    <xf numFmtId="0" fontId="8" fillId="0" borderId="14" xfId="0" applyFont="1" applyBorder="1" applyAlignment="1" applyProtection="1">
      <alignment horizontal="left" vertical="center"/>
      <protection hidden="1"/>
    </xf>
    <xf numFmtId="0" fontId="0" fillId="0" borderId="13" xfId="0" applyBorder="1" applyAlignment="1" applyProtection="1">
      <alignment horizontal="left" vertical="center"/>
      <protection hidden="1"/>
    </xf>
    <xf numFmtId="37" fontId="9" fillId="0" borderId="35" xfId="0" applyNumberFormat="1" applyFont="1" applyBorder="1" applyAlignment="1" applyProtection="1">
      <alignment horizontal="right" vertical="center"/>
      <protection hidden="1"/>
    </xf>
    <xf numFmtId="0" fontId="0" fillId="0" borderId="36" xfId="0" applyBorder="1" applyAlignment="1" applyProtection="1">
      <alignment horizontal="left" vertical="center"/>
      <protection hidden="1"/>
    </xf>
    <xf numFmtId="0" fontId="4" fillId="0" borderId="35" xfId="0" applyFont="1" applyBorder="1" applyAlignment="1" applyProtection="1">
      <alignment horizontal="left" vertical="center"/>
      <protection hidden="1"/>
    </xf>
    <xf numFmtId="0" fontId="0" fillId="0" borderId="37" xfId="0" applyBorder="1" applyAlignment="1" applyProtection="1">
      <alignment horizontal="left" vertical="center"/>
      <protection hidden="1"/>
    </xf>
    <xf numFmtId="0" fontId="0" fillId="0" borderId="35" xfId="0" applyBorder="1" applyAlignment="1" applyProtection="1">
      <alignment horizontal="left" vertical="center"/>
      <protection hidden="1"/>
    </xf>
    <xf numFmtId="0" fontId="6" fillId="0" borderId="35" xfId="0" applyFont="1" applyBorder="1" applyAlignment="1" applyProtection="1">
      <alignment horizontal="left" vertical="center"/>
      <protection hidden="1"/>
    </xf>
    <xf numFmtId="0" fontId="4" fillId="0" borderId="38" xfId="0" applyFont="1" applyBorder="1" applyAlignment="1" applyProtection="1">
      <alignment horizontal="left" vertical="center"/>
      <protection hidden="1"/>
    </xf>
    <xf numFmtId="2" fontId="6" fillId="0" borderId="38" xfId="0" applyNumberFormat="1" applyFont="1" applyBorder="1" applyAlignment="1" applyProtection="1">
      <alignment horizontal="right" vertical="center"/>
      <protection hidden="1"/>
    </xf>
    <xf numFmtId="0" fontId="4" fillId="0" borderId="37" xfId="0" applyFont="1" applyBorder="1" applyAlignment="1" applyProtection="1">
      <alignment horizontal="left" vertical="center"/>
      <protection hidden="1"/>
    </xf>
    <xf numFmtId="0" fontId="8" fillId="0" borderId="17" xfId="0" applyFont="1" applyBorder="1" applyAlignment="1" applyProtection="1">
      <alignment horizontal="left" vertical="center"/>
      <protection hidden="1"/>
    </xf>
    <xf numFmtId="0" fontId="0" fillId="0" borderId="19" xfId="0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/>
      <protection hidden="1"/>
    </xf>
    <xf numFmtId="0" fontId="4" fillId="0" borderId="39" xfId="0" applyFont="1" applyBorder="1" applyAlignment="1" applyProtection="1">
      <alignment horizontal="center" vertical="center"/>
      <protection hidden="1"/>
    </xf>
    <xf numFmtId="2" fontId="6" fillId="0" borderId="37" xfId="0" applyNumberFormat="1" applyFont="1" applyBorder="1" applyAlignment="1" applyProtection="1">
      <alignment horizontal="right" vertical="center"/>
      <protection hidden="1"/>
    </xf>
    <xf numFmtId="0" fontId="0" fillId="0" borderId="38" xfId="0" applyBorder="1" applyAlignment="1" applyProtection="1">
      <alignment horizontal="left" vertical="center"/>
      <protection hidden="1"/>
    </xf>
    <xf numFmtId="0" fontId="7" fillId="0" borderId="35" xfId="0" applyFont="1" applyBorder="1" applyAlignment="1" applyProtection="1">
      <alignment horizontal="left" vertical="center"/>
      <protection hidden="1"/>
    </xf>
    <xf numFmtId="0" fontId="4" fillId="0" borderId="40" xfId="0" applyFont="1" applyBorder="1" applyAlignment="1" applyProtection="1">
      <alignment horizontal="center" vertical="center"/>
      <protection hidden="1"/>
    </xf>
    <xf numFmtId="0" fontId="4" fillId="0" borderId="32" xfId="0" applyFont="1" applyBorder="1" applyAlignment="1" applyProtection="1">
      <alignment horizontal="left" vertical="center"/>
      <protection hidden="1"/>
    </xf>
    <xf numFmtId="37" fontId="9" fillId="0" borderId="32" xfId="0" applyNumberFormat="1" applyFont="1" applyBorder="1" applyAlignment="1" applyProtection="1">
      <alignment horizontal="right" vertical="center"/>
      <protection hidden="1"/>
    </xf>
    <xf numFmtId="164" fontId="9" fillId="0" borderId="32" xfId="0" applyNumberFormat="1" applyFont="1" applyBorder="1" applyAlignment="1" applyProtection="1">
      <alignment horizontal="right" vertical="center"/>
      <protection hidden="1"/>
    </xf>
    <xf numFmtId="0" fontId="8" fillId="0" borderId="4" xfId="0" applyFont="1" applyBorder="1" applyAlignment="1" applyProtection="1">
      <alignment horizontal="left" vertical="top"/>
      <protection hidden="1"/>
    </xf>
    <xf numFmtId="0" fontId="0" fillId="0" borderId="5" xfId="0" applyBorder="1" applyAlignment="1" applyProtection="1">
      <alignment horizontal="left" vertical="center"/>
      <protection hidden="1"/>
    </xf>
    <xf numFmtId="0" fontId="0" fillId="0" borderId="41" xfId="0" applyBorder="1" applyAlignment="1" applyProtection="1">
      <alignment horizontal="left" vertical="center"/>
      <protection hidden="1"/>
    </xf>
    <xf numFmtId="0" fontId="0" fillId="0" borderId="42" xfId="0" applyBorder="1" applyAlignment="1" applyProtection="1">
      <alignment horizontal="left" vertical="center"/>
      <protection hidden="1"/>
    </xf>
    <xf numFmtId="0" fontId="0" fillId="0" borderId="6" xfId="0" applyBorder="1" applyAlignment="1" applyProtection="1">
      <alignment horizontal="left" vertical="center"/>
      <protection hidden="1"/>
    </xf>
    <xf numFmtId="0" fontId="0" fillId="0" borderId="7" xfId="0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16" xfId="0" applyBorder="1" applyAlignment="1" applyProtection="1">
      <alignment horizontal="left" vertical="center"/>
      <protection hidden="1"/>
    </xf>
    <xf numFmtId="0" fontId="0" fillId="0" borderId="15" xfId="0" applyBorder="1" applyAlignment="1" applyProtection="1">
      <alignment horizontal="left" vertical="center"/>
      <protection hidden="1"/>
    </xf>
    <xf numFmtId="2" fontId="12" fillId="0" borderId="0" xfId="0" applyNumberFormat="1" applyFont="1" applyAlignment="1" applyProtection="1">
      <alignment horizontal="right" vertical="center"/>
      <protection hidden="1"/>
    </xf>
    <xf numFmtId="0" fontId="0" fillId="0" borderId="8" xfId="0" applyBorder="1" applyAlignment="1" applyProtection="1">
      <alignment horizontal="left" vertical="center"/>
      <protection hidden="1"/>
    </xf>
    <xf numFmtId="165" fontId="9" fillId="0" borderId="35" xfId="0" applyNumberFormat="1" applyFont="1" applyBorder="1" applyAlignment="1" applyProtection="1">
      <alignment horizontal="right" vertical="center"/>
      <protection hidden="1"/>
    </xf>
    <xf numFmtId="0" fontId="4" fillId="0" borderId="43" xfId="0" applyFont="1" applyBorder="1" applyAlignment="1" applyProtection="1">
      <alignment horizontal="left"/>
      <protection hidden="1"/>
    </xf>
    <xf numFmtId="0" fontId="0" fillId="0" borderId="18" xfId="0" applyBorder="1" applyAlignment="1" applyProtection="1">
      <alignment horizontal="left" vertical="center"/>
      <protection hidden="1"/>
    </xf>
    <xf numFmtId="0" fontId="4" fillId="0" borderId="17" xfId="0" applyFont="1" applyBorder="1" applyAlignment="1" applyProtection="1">
      <alignment horizontal="left"/>
      <protection hidden="1"/>
    </xf>
    <xf numFmtId="2" fontId="12" fillId="0" borderId="18" xfId="0" applyNumberFormat="1" applyFont="1" applyBorder="1" applyAlignment="1" applyProtection="1">
      <alignment horizontal="right" vertical="center"/>
      <protection hidden="1"/>
    </xf>
    <xf numFmtId="0" fontId="0" fillId="0" borderId="44" xfId="0" applyBorder="1" applyAlignment="1" applyProtection="1">
      <alignment horizontal="left" vertical="center"/>
      <protection hidden="1"/>
    </xf>
    <xf numFmtId="0" fontId="6" fillId="0" borderId="35" xfId="0" applyFont="1" applyBorder="1" applyAlignment="1" applyProtection="1">
      <alignment horizontal="left" vertical="center" wrapText="1"/>
      <protection hidden="1"/>
    </xf>
    <xf numFmtId="0" fontId="4" fillId="0" borderId="37" xfId="0" applyFont="1" applyBorder="1" applyAlignment="1" applyProtection="1">
      <alignment horizontal="center" vertical="center"/>
      <protection hidden="1"/>
    </xf>
    <xf numFmtId="39" fontId="6" fillId="0" borderId="20" xfId="0" applyNumberFormat="1" applyFont="1" applyBorder="1" applyAlignment="1" applyProtection="1">
      <alignment horizontal="right" vertical="center"/>
      <protection hidden="1"/>
    </xf>
    <xf numFmtId="165" fontId="9" fillId="0" borderId="17" xfId="0" applyNumberFormat="1" applyFont="1" applyBorder="1" applyAlignment="1" applyProtection="1">
      <alignment horizontal="right" vertical="center"/>
      <protection hidden="1"/>
    </xf>
    <xf numFmtId="0" fontId="8" fillId="0" borderId="45" xfId="0" applyFont="1" applyBorder="1" applyAlignment="1" applyProtection="1">
      <alignment horizontal="left" vertical="top"/>
      <protection hidden="1"/>
    </xf>
    <xf numFmtId="0" fontId="0" fillId="0" borderId="12" xfId="0" applyBorder="1" applyAlignment="1" applyProtection="1">
      <alignment horizontal="left" vertical="center"/>
      <protection hidden="1"/>
    </xf>
    <xf numFmtId="0" fontId="0" fillId="0" borderId="14" xfId="0" applyBorder="1" applyAlignment="1" applyProtection="1">
      <alignment horizontal="left" vertical="center"/>
      <protection hidden="1"/>
    </xf>
    <xf numFmtId="0" fontId="0" fillId="0" borderId="46" xfId="0" applyBorder="1" applyAlignment="1" applyProtection="1">
      <alignment horizontal="left" vertical="center"/>
      <protection hidden="1"/>
    </xf>
    <xf numFmtId="0" fontId="8" fillId="0" borderId="32" xfId="0" applyFont="1" applyBorder="1" applyAlignment="1" applyProtection="1">
      <alignment horizontal="left" vertical="center"/>
      <protection hidden="1"/>
    </xf>
    <xf numFmtId="165" fontId="10" fillId="0" borderId="32" xfId="0" applyNumberFormat="1" applyFont="1" applyBorder="1" applyAlignment="1" applyProtection="1">
      <alignment horizontal="right" vertical="center"/>
      <protection hidden="1"/>
    </xf>
    <xf numFmtId="0" fontId="13" fillId="0" borderId="35" xfId="0" applyFont="1" applyBorder="1" applyAlignment="1" applyProtection="1">
      <alignment horizontal="left" vertical="center"/>
      <protection hidden="1"/>
    </xf>
    <xf numFmtId="0" fontId="4" fillId="0" borderId="9" xfId="0" applyFont="1" applyBorder="1" applyAlignment="1" applyProtection="1">
      <alignment horizontal="left"/>
      <protection hidden="1"/>
    </xf>
    <xf numFmtId="0" fontId="0" fillId="0" borderId="10" xfId="0" applyBorder="1" applyAlignment="1" applyProtection="1">
      <alignment horizontal="left" vertical="center"/>
      <protection hidden="1"/>
    </xf>
    <xf numFmtId="0" fontId="0" fillId="0" borderId="47" xfId="0" applyBorder="1" applyAlignment="1" applyProtection="1">
      <alignment horizontal="left" vertical="center"/>
      <protection hidden="1"/>
    </xf>
    <xf numFmtId="0" fontId="4" fillId="0" borderId="48" xfId="0" applyFont="1" applyBorder="1" applyAlignment="1" applyProtection="1">
      <alignment horizontal="left"/>
      <protection hidden="1"/>
    </xf>
    <xf numFmtId="0" fontId="0" fillId="0" borderId="11" xfId="0" applyBorder="1" applyAlignment="1" applyProtection="1">
      <alignment horizontal="left" vertical="center"/>
      <protection hidden="1"/>
    </xf>
    <xf numFmtId="0" fontId="24" fillId="8" borderId="15" xfId="0" applyFont="1" applyFill="1" applyBorder="1" applyAlignment="1" applyProtection="1">
      <alignment horizontal="left" vertical="center"/>
      <protection locked="0"/>
    </xf>
    <xf numFmtId="0" fontId="7" fillId="8" borderId="0" xfId="0" applyFont="1" applyFill="1" applyAlignment="1" applyProtection="1">
      <alignment horizontal="left" vertical="center"/>
      <protection locked="0"/>
    </xf>
    <xf numFmtId="0" fontId="7" fillId="8" borderId="16" xfId="0" applyFont="1" applyFill="1" applyBorder="1" applyAlignment="1" applyProtection="1">
      <alignment horizontal="left" vertical="center"/>
      <protection locked="0"/>
    </xf>
    <xf numFmtId="0" fontId="24" fillId="8" borderId="17" xfId="0" applyFont="1" applyFill="1" applyBorder="1" applyAlignment="1" applyProtection="1">
      <alignment horizontal="left" vertical="center"/>
      <protection locked="0"/>
    </xf>
    <xf numFmtId="0" fontId="7" fillId="8" borderId="18" xfId="0" applyFont="1" applyFill="1" applyBorder="1" applyAlignment="1" applyProtection="1">
      <alignment horizontal="left" vertical="center"/>
      <protection locked="0"/>
    </xf>
    <xf numFmtId="0" fontId="7" fillId="8" borderId="19" xfId="0" applyFont="1" applyFill="1" applyBorder="1" applyAlignment="1" applyProtection="1">
      <alignment horizontal="left" vertical="center"/>
      <protection locked="0"/>
    </xf>
    <xf numFmtId="0" fontId="24" fillId="8" borderId="20" xfId="0" applyFont="1" applyFill="1" applyBorder="1" applyAlignment="1" applyProtection="1">
      <alignment horizontal="left" vertical="center"/>
      <protection locked="0"/>
    </xf>
    <xf numFmtId="14" fontId="7" fillId="8" borderId="20" xfId="0" applyNumberFormat="1" applyFont="1" applyFill="1" applyBorder="1" applyAlignment="1" applyProtection="1">
      <alignment horizontal="left" vertical="center"/>
      <protection locked="0"/>
    </xf>
    <xf numFmtId="0" fontId="7" fillId="8" borderId="35" xfId="0" applyFont="1" applyFill="1" applyBorder="1" applyAlignment="1" applyProtection="1">
      <alignment horizontal="left" vertical="center"/>
      <protection locked="0"/>
    </xf>
    <xf numFmtId="0" fontId="7" fillId="8" borderId="38" xfId="0" applyFont="1" applyFill="1" applyBorder="1" applyAlignment="1" applyProtection="1">
      <alignment horizontal="left" vertical="center"/>
      <protection locked="0"/>
    </xf>
    <xf numFmtId="0" fontId="7" fillId="8" borderId="37" xfId="0" applyFont="1" applyFill="1" applyBorder="1" applyAlignment="1" applyProtection="1">
      <alignment horizontal="left" vertical="center"/>
      <protection locked="0"/>
    </xf>
    <xf numFmtId="49" fontId="5" fillId="0" borderId="4" xfId="0" applyNumberFormat="1" applyFont="1" applyBorder="1" applyAlignment="1" applyProtection="1">
      <alignment horizontal="left" wrapText="1"/>
      <protection hidden="1"/>
    </xf>
    <xf numFmtId="166" fontId="4" fillId="0" borderId="3" xfId="0" applyNumberFormat="1" applyFont="1" applyBorder="1" applyAlignment="1" applyProtection="1">
      <alignment horizontal="right"/>
      <protection hidden="1"/>
    </xf>
    <xf numFmtId="165" fontId="4" fillId="0" borderId="3" xfId="0" applyNumberFormat="1" applyFont="1" applyBorder="1" applyAlignment="1" applyProtection="1">
      <alignment horizontal="right"/>
      <protection hidden="1"/>
    </xf>
    <xf numFmtId="39" fontId="4" fillId="0" borderId="3" xfId="0" applyNumberFormat="1" applyFont="1" applyBorder="1" applyAlignment="1" applyProtection="1">
      <alignment horizontal="right"/>
      <protection hidden="1"/>
    </xf>
    <xf numFmtId="0" fontId="8" fillId="0" borderId="3" xfId="0" applyFont="1" applyBorder="1" applyAlignment="1" applyProtection="1">
      <alignment horizontal="left" vertical="top"/>
      <protection hidden="1"/>
    </xf>
    <xf numFmtId="165" fontId="24" fillId="0" borderId="3" xfId="0" applyNumberFormat="1" applyFont="1" applyBorder="1" applyAlignment="1" applyProtection="1">
      <alignment horizontal="right"/>
      <protection hidden="1"/>
    </xf>
    <xf numFmtId="4" fontId="8" fillId="0" borderId="0" xfId="0" applyNumberFormat="1" applyFont="1" applyProtection="1">
      <protection hidden="1"/>
    </xf>
    <xf numFmtId="0" fontId="20" fillId="0" borderId="0" xfId="0" applyFont="1" applyAlignment="1" applyProtection="1">
      <alignment vertical="center"/>
      <protection hidden="1"/>
    </xf>
    <xf numFmtId="49" fontId="6" fillId="0" borderId="9" xfId="0" applyNumberFormat="1" applyFont="1" applyBorder="1" applyAlignment="1" applyProtection="1">
      <alignment horizontal="left" wrapText="1"/>
      <protection hidden="1"/>
    </xf>
    <xf numFmtId="0" fontId="0" fillId="0" borderId="3" xfId="0" applyBorder="1" applyProtection="1">
      <protection hidden="1"/>
    </xf>
    <xf numFmtId="168" fontId="8" fillId="0" borderId="0" xfId="0" applyNumberFormat="1" applyFont="1" applyAlignment="1" applyProtection="1">
      <alignment vertical="center"/>
      <protection hidden="1"/>
    </xf>
    <xf numFmtId="4" fontId="29" fillId="0" borderId="0" xfId="0" applyNumberFormat="1" applyFont="1" applyAlignment="1" applyProtection="1">
      <alignment horizontal="left"/>
      <protection hidden="1"/>
    </xf>
    <xf numFmtId="168" fontId="29" fillId="0" borderId="0" xfId="0" applyNumberFormat="1" applyFont="1" applyProtection="1">
      <protection hidden="1"/>
    </xf>
    <xf numFmtId="0" fontId="7" fillId="0" borderId="3" xfId="0" applyFont="1" applyBorder="1" applyAlignment="1" applyProtection="1">
      <alignment horizontal="left"/>
      <protection hidden="1"/>
    </xf>
    <xf numFmtId="168" fontId="0" fillId="9" borderId="0" xfId="0" applyNumberFormat="1" applyFill="1" applyProtection="1">
      <protection locked="0"/>
    </xf>
    <xf numFmtId="168" fontId="0" fillId="0" borderId="0" xfId="0" applyNumberFormat="1" applyProtection="1">
      <protection locked="0"/>
    </xf>
    <xf numFmtId="0" fontId="25" fillId="0" borderId="0" xfId="0" applyFont="1" applyAlignment="1">
      <alignment horizontal="justify" vertical="center" wrapText="1"/>
    </xf>
    <xf numFmtId="0" fontId="25" fillId="0" borderId="0" xfId="0" applyFont="1" applyAlignment="1">
      <alignment horizontal="right" vertical="center" wrapText="1"/>
    </xf>
    <xf numFmtId="0" fontId="25" fillId="0" borderId="0" xfId="0" applyFont="1" applyAlignment="1">
      <alignment vertical="center" wrapText="1"/>
    </xf>
    <xf numFmtId="168" fontId="0" fillId="0" borderId="0" xfId="0" applyNumberFormat="1"/>
    <xf numFmtId="0" fontId="30" fillId="0" borderId="0" xfId="0" applyFont="1" applyAlignment="1" applyProtection="1">
      <alignment vertical="center"/>
      <protection hidden="1"/>
    </xf>
    <xf numFmtId="168" fontId="30" fillId="0" borderId="0" xfId="0" applyNumberFormat="1" applyFont="1" applyAlignment="1" applyProtection="1">
      <alignment horizontal="right"/>
      <protection hidden="1"/>
    </xf>
    <xf numFmtId="168" fontId="17" fillId="0" borderId="0" xfId="0" applyNumberFormat="1" applyFont="1" applyProtection="1">
      <protection locked="0"/>
    </xf>
    <xf numFmtId="167" fontId="21" fillId="0" borderId="0" xfId="0" applyNumberFormat="1" applyFont="1" applyAlignment="1" applyProtection="1">
      <alignment horizontal="right"/>
      <protection locked="0"/>
    </xf>
    <xf numFmtId="169" fontId="0" fillId="9" borderId="0" xfId="0" applyNumberFormat="1" applyFill="1" applyProtection="1">
      <protection locked="0"/>
    </xf>
    <xf numFmtId="4" fontId="0" fillId="0" borderId="0" xfId="0" applyNumberFormat="1" applyProtection="1">
      <protection locked="0"/>
    </xf>
  </cellXfs>
  <cellStyles count="2">
    <cellStyle name="Normální" xfId="0" builtinId="0"/>
    <cellStyle name="Normální 2" xfId="1" xr:uid="{A3C15A29-8949-4AC5-B64E-4E479FD8A0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64EDE-A877-4F9F-95F6-7127D2F0E6CC}">
  <sheetPr>
    <pageSetUpPr fitToPage="1"/>
  </sheetPr>
  <dimension ref="A1:R37"/>
  <sheetViews>
    <sheetView workbookViewId="0">
      <selection activeCell="G14" sqref="G14"/>
    </sheetView>
  </sheetViews>
  <sheetFormatPr defaultColWidth="11.28515625" defaultRowHeight="12.75"/>
  <cols>
    <col min="1" max="1" width="2.7109375" style="7" customWidth="1"/>
    <col min="2" max="2" width="2.5703125" style="7" customWidth="1"/>
    <col min="3" max="3" width="4.140625" style="7" customWidth="1"/>
    <col min="4" max="4" width="9" style="7" customWidth="1"/>
    <col min="5" max="5" width="17" style="7" customWidth="1"/>
    <col min="6" max="6" width="1.28515625" style="7" customWidth="1"/>
    <col min="7" max="7" width="2.140625" style="7" customWidth="1"/>
    <col min="8" max="8" width="4.42578125" style="7" customWidth="1"/>
    <col min="9" max="9" width="10.42578125" style="7" customWidth="1"/>
    <col min="10" max="10" width="17" style="7" customWidth="1"/>
    <col min="11" max="11" width="1.140625" style="7" customWidth="1"/>
    <col min="12" max="12" width="2.140625" style="7" customWidth="1"/>
    <col min="13" max="13" width="3.7109375" style="7" customWidth="1"/>
    <col min="14" max="14" width="2.140625" style="7" customWidth="1"/>
    <col min="15" max="15" width="14.28515625" style="7" customWidth="1"/>
    <col min="16" max="16" width="5.42578125" style="7" customWidth="1"/>
    <col min="17" max="17" width="20.5703125" style="7" customWidth="1"/>
    <col min="18" max="18" width="0.85546875" style="7" customWidth="1"/>
    <col min="19" max="16384" width="11.28515625" style="7"/>
  </cols>
  <sheetData>
    <row r="1" spans="1:18" ht="3.6" customHeight="1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4"/>
    </row>
    <row r="2" spans="1:18" ht="19.149999999999999" customHeight="1">
      <c r="A2" s="45"/>
      <c r="B2" s="46"/>
      <c r="C2" s="46"/>
      <c r="D2" s="46"/>
      <c r="E2" s="46"/>
      <c r="F2" s="46"/>
      <c r="G2" s="47" t="s">
        <v>0</v>
      </c>
      <c r="H2" s="48"/>
      <c r="I2" s="46"/>
      <c r="J2" s="46"/>
      <c r="K2" s="46"/>
      <c r="L2" s="46"/>
      <c r="M2" s="46"/>
      <c r="N2" s="46"/>
      <c r="O2" s="46"/>
      <c r="P2" s="46"/>
      <c r="Q2" s="46"/>
      <c r="R2" s="49"/>
    </row>
    <row r="3" spans="1:18" ht="9" customHeight="1">
      <c r="A3" s="50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2"/>
    </row>
    <row r="4" spans="1:18" ht="7.15" customHeight="1">
      <c r="A4" s="53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5"/>
    </row>
    <row r="5" spans="1:18" ht="17.45" customHeight="1">
      <c r="A5" s="56"/>
      <c r="B5" s="57" t="s">
        <v>1</v>
      </c>
      <c r="C5" s="57"/>
      <c r="D5" s="57"/>
      <c r="E5" s="58" t="s">
        <v>330</v>
      </c>
      <c r="F5" s="59"/>
      <c r="G5" s="59"/>
      <c r="H5" s="59"/>
      <c r="I5" s="59"/>
      <c r="J5" s="60"/>
      <c r="K5" s="57"/>
      <c r="L5" s="57"/>
      <c r="M5" s="57"/>
      <c r="N5" s="57"/>
      <c r="O5" s="57" t="s">
        <v>2</v>
      </c>
      <c r="P5" s="61"/>
      <c r="Q5" s="60"/>
      <c r="R5" s="62"/>
    </row>
    <row r="6" spans="1:18" ht="17.45" customHeight="1">
      <c r="A6" s="56"/>
      <c r="B6" s="57" t="s">
        <v>3</v>
      </c>
      <c r="C6" s="57"/>
      <c r="D6" s="57"/>
      <c r="E6" s="63" t="s">
        <v>343</v>
      </c>
      <c r="F6" s="57"/>
      <c r="G6" s="57"/>
      <c r="H6" s="57"/>
      <c r="I6" s="57"/>
      <c r="J6" s="64"/>
      <c r="K6" s="57"/>
      <c r="L6" s="57"/>
      <c r="M6" s="57"/>
      <c r="N6" s="57"/>
      <c r="O6" s="57" t="s">
        <v>4</v>
      </c>
      <c r="P6" s="63"/>
      <c r="Q6" s="64"/>
      <c r="R6" s="62"/>
    </row>
    <row r="7" spans="1:18" ht="17.45" customHeight="1">
      <c r="A7" s="56"/>
      <c r="B7" s="57" t="s">
        <v>5</v>
      </c>
      <c r="C7" s="57"/>
      <c r="D7" s="57"/>
      <c r="E7" s="65"/>
      <c r="F7" s="66"/>
      <c r="G7" s="66"/>
      <c r="H7" s="66"/>
      <c r="I7" s="66"/>
      <c r="J7" s="67"/>
      <c r="K7" s="57"/>
      <c r="L7" s="57"/>
      <c r="M7" s="57"/>
      <c r="N7" s="57"/>
      <c r="O7" s="57" t="s">
        <v>6</v>
      </c>
      <c r="P7" s="68"/>
      <c r="Q7" s="67"/>
      <c r="R7" s="62"/>
    </row>
    <row r="8" spans="1:18" ht="17.45" customHeight="1">
      <c r="A8" s="56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 t="s">
        <v>7</v>
      </c>
      <c r="P8" s="57"/>
      <c r="Q8" s="57" t="s">
        <v>8</v>
      </c>
      <c r="R8" s="62"/>
    </row>
    <row r="9" spans="1:18" ht="17.45" customHeight="1">
      <c r="A9" s="56"/>
      <c r="B9" s="57" t="s">
        <v>9</v>
      </c>
      <c r="C9" s="57"/>
      <c r="D9" s="57"/>
      <c r="E9" s="69" t="s">
        <v>327</v>
      </c>
      <c r="F9" s="59"/>
      <c r="G9" s="59"/>
      <c r="H9" s="59"/>
      <c r="I9" s="59"/>
      <c r="J9" s="60"/>
      <c r="K9" s="57"/>
      <c r="L9" s="57"/>
      <c r="M9" s="57"/>
      <c r="N9" s="57"/>
      <c r="O9" s="57"/>
      <c r="P9" s="57"/>
      <c r="Q9" s="57"/>
      <c r="R9" s="62"/>
    </row>
    <row r="10" spans="1:18" ht="17.45" customHeight="1">
      <c r="A10" s="70"/>
      <c r="B10" s="57" t="s">
        <v>10</v>
      </c>
      <c r="C10" s="57"/>
      <c r="D10" s="57"/>
      <c r="E10" s="71"/>
      <c r="F10" s="57"/>
      <c r="G10" s="57"/>
      <c r="H10" s="57"/>
      <c r="I10" s="57"/>
      <c r="J10" s="64"/>
      <c r="K10" s="57"/>
      <c r="L10" s="57"/>
      <c r="M10" s="57"/>
      <c r="N10" s="57"/>
      <c r="O10" s="57"/>
      <c r="P10" s="57"/>
      <c r="Q10" s="57"/>
      <c r="R10" s="62"/>
    </row>
    <row r="11" spans="1:18" ht="17.45" customHeight="1">
      <c r="A11" s="56"/>
      <c r="B11" s="57" t="s">
        <v>11</v>
      </c>
      <c r="C11" s="57"/>
      <c r="D11" s="57"/>
      <c r="E11" s="158"/>
      <c r="F11" s="159"/>
      <c r="G11" s="159"/>
      <c r="H11" s="159"/>
      <c r="I11" s="159"/>
      <c r="J11" s="160"/>
      <c r="K11" s="57"/>
      <c r="L11" s="57"/>
      <c r="M11" s="57"/>
      <c r="N11" s="57"/>
      <c r="O11" s="164"/>
      <c r="P11" s="57"/>
      <c r="Q11" s="164"/>
      <c r="R11" s="62"/>
    </row>
    <row r="12" spans="1:18" ht="18.600000000000001" customHeight="1">
      <c r="A12" s="56"/>
      <c r="B12" s="57"/>
      <c r="C12" s="57"/>
      <c r="D12" s="57"/>
      <c r="E12" s="161"/>
      <c r="F12" s="162"/>
      <c r="G12" s="162"/>
      <c r="H12" s="162"/>
      <c r="I12" s="162"/>
      <c r="J12" s="163"/>
      <c r="K12" s="57"/>
      <c r="L12" s="57"/>
      <c r="M12" s="57"/>
      <c r="N12" s="57"/>
      <c r="O12" s="72"/>
      <c r="P12" s="57"/>
      <c r="Q12" s="72"/>
      <c r="R12" s="62"/>
    </row>
    <row r="13" spans="1:18" ht="17.45" customHeight="1">
      <c r="A13" s="56"/>
      <c r="B13" s="57"/>
      <c r="C13" s="57"/>
      <c r="D13" s="57"/>
      <c r="E13" s="57" t="s">
        <v>12</v>
      </c>
      <c r="F13" s="57"/>
      <c r="G13" s="57" t="s">
        <v>13</v>
      </c>
      <c r="H13" s="57"/>
      <c r="I13" s="57"/>
      <c r="J13" s="57"/>
      <c r="K13" s="57"/>
      <c r="L13" s="57"/>
      <c r="M13" s="57"/>
      <c r="N13" s="57"/>
      <c r="O13" s="57" t="s">
        <v>14</v>
      </c>
      <c r="P13" s="57"/>
      <c r="Q13" s="57" t="s">
        <v>15</v>
      </c>
      <c r="R13" s="62"/>
    </row>
    <row r="14" spans="1:18" ht="17.45" customHeight="1">
      <c r="A14" s="56"/>
      <c r="B14" s="57"/>
      <c r="C14" s="57"/>
      <c r="D14" s="57"/>
      <c r="E14" s="73"/>
      <c r="F14" s="57"/>
      <c r="G14" s="166"/>
      <c r="H14" s="167"/>
      <c r="I14" s="168"/>
      <c r="J14" s="57"/>
      <c r="K14" s="57"/>
      <c r="L14" s="57"/>
      <c r="M14" s="57"/>
      <c r="N14" s="57"/>
      <c r="O14" s="165"/>
      <c r="P14" s="57"/>
      <c r="Q14" s="73"/>
      <c r="R14" s="62"/>
    </row>
    <row r="15" spans="1:18" ht="6.6" customHeight="1">
      <c r="A15" s="74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6"/>
    </row>
    <row r="16" spans="1:18" ht="23.45" customHeight="1">
      <c r="A16" s="77"/>
      <c r="B16" s="78"/>
      <c r="C16" s="78"/>
      <c r="D16" s="78"/>
      <c r="E16" s="79" t="s">
        <v>16</v>
      </c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80"/>
    </row>
    <row r="17" spans="1:18" ht="21.6" customHeight="1">
      <c r="A17" s="81" t="s">
        <v>17</v>
      </c>
      <c r="B17" s="82"/>
      <c r="C17" s="82"/>
      <c r="D17" s="83"/>
      <c r="E17" s="84" t="s">
        <v>18</v>
      </c>
      <c r="F17" s="83"/>
      <c r="G17" s="84" t="s">
        <v>19</v>
      </c>
      <c r="H17" s="82"/>
      <c r="I17" s="85"/>
      <c r="J17" s="86" t="s">
        <v>18</v>
      </c>
      <c r="K17" s="83"/>
      <c r="L17" s="87" t="s">
        <v>20</v>
      </c>
      <c r="M17" s="82"/>
      <c r="N17" s="82"/>
      <c r="O17" s="83"/>
      <c r="P17" s="84" t="s">
        <v>21</v>
      </c>
      <c r="Q17" s="82"/>
      <c r="R17" s="88"/>
    </row>
    <row r="18" spans="1:18" ht="23.45" customHeight="1">
      <c r="A18" s="89"/>
      <c r="B18" s="90"/>
      <c r="C18" s="90"/>
      <c r="D18" s="91"/>
      <c r="E18" s="92"/>
      <c r="F18" s="91"/>
      <c r="G18" s="92"/>
      <c r="H18" s="90"/>
      <c r="I18" s="91"/>
      <c r="J18" s="92"/>
      <c r="K18" s="91"/>
      <c r="L18" s="92"/>
      <c r="M18" s="90"/>
      <c r="N18" s="90"/>
      <c r="O18" s="91"/>
      <c r="P18" s="92"/>
      <c r="Q18" s="90"/>
      <c r="R18" s="93"/>
    </row>
    <row r="19" spans="1:18" ht="23.45" customHeight="1">
      <c r="A19" s="94"/>
      <c r="B19" s="79"/>
      <c r="C19" s="79"/>
      <c r="D19" s="79"/>
      <c r="E19" s="79" t="s">
        <v>22</v>
      </c>
      <c r="F19" s="79"/>
      <c r="G19" s="79"/>
      <c r="H19" s="79"/>
      <c r="I19" s="95" t="s">
        <v>23</v>
      </c>
      <c r="J19" s="79"/>
      <c r="K19" s="79"/>
      <c r="L19" s="79"/>
      <c r="M19" s="79"/>
      <c r="N19" s="79"/>
      <c r="O19" s="79"/>
      <c r="P19" s="79"/>
      <c r="Q19" s="79"/>
      <c r="R19" s="96"/>
    </row>
    <row r="20" spans="1:18" ht="21.6" customHeight="1">
      <c r="A20" s="97" t="s">
        <v>24</v>
      </c>
      <c r="B20" s="98"/>
      <c r="C20" s="99" t="s">
        <v>25</v>
      </c>
      <c r="D20" s="100"/>
      <c r="E20" s="100"/>
      <c r="F20" s="101"/>
      <c r="G20" s="97" t="s">
        <v>26</v>
      </c>
      <c r="H20" s="98"/>
      <c r="I20" s="99" t="s">
        <v>27</v>
      </c>
      <c r="J20" s="100"/>
      <c r="K20" s="101"/>
      <c r="L20" s="97" t="s">
        <v>28</v>
      </c>
      <c r="M20" s="98"/>
      <c r="N20" s="99" t="s">
        <v>29</v>
      </c>
      <c r="O20" s="100"/>
      <c r="P20" s="100"/>
      <c r="Q20" s="100"/>
      <c r="R20" s="101"/>
    </row>
    <row r="21" spans="1:18" ht="27" customHeight="1">
      <c r="A21" s="102" t="s">
        <v>30</v>
      </c>
      <c r="B21" s="103" t="s">
        <v>31</v>
      </c>
      <c r="C21" s="104"/>
      <c r="D21" s="73" t="s">
        <v>32</v>
      </c>
      <c r="E21" s="105">
        <v>0</v>
      </c>
      <c r="F21" s="106"/>
      <c r="G21" s="102" t="s">
        <v>33</v>
      </c>
      <c r="H21" s="107" t="s">
        <v>34</v>
      </c>
      <c r="I21" s="108"/>
      <c r="J21" s="109"/>
      <c r="K21" s="106"/>
      <c r="L21" s="102" t="s">
        <v>35</v>
      </c>
      <c r="M21" s="110" t="s">
        <v>36</v>
      </c>
      <c r="N21" s="111"/>
      <c r="O21" s="112"/>
      <c r="P21" s="113"/>
      <c r="Q21" s="105">
        <v>0</v>
      </c>
      <c r="R21" s="106"/>
    </row>
    <row r="22" spans="1:18" ht="27" customHeight="1">
      <c r="A22" s="102" t="s">
        <v>37</v>
      </c>
      <c r="B22" s="114"/>
      <c r="C22" s="115"/>
      <c r="D22" s="73" t="s">
        <v>38</v>
      </c>
      <c r="E22" s="105">
        <v>0</v>
      </c>
      <c r="F22" s="106"/>
      <c r="G22" s="102" t="s">
        <v>39</v>
      </c>
      <c r="H22" s="107" t="s">
        <v>40</v>
      </c>
      <c r="I22" s="108"/>
      <c r="J22" s="109"/>
      <c r="K22" s="106"/>
      <c r="L22" s="102" t="s">
        <v>41</v>
      </c>
      <c r="M22" s="110" t="s">
        <v>42</v>
      </c>
      <c r="N22" s="111"/>
      <c r="O22" s="111"/>
      <c r="P22" s="113"/>
      <c r="Q22" s="105">
        <v>0</v>
      </c>
      <c r="R22" s="106"/>
    </row>
    <row r="23" spans="1:18" ht="27" customHeight="1">
      <c r="A23" s="102" t="s">
        <v>43</v>
      </c>
      <c r="B23" s="103" t="s">
        <v>44</v>
      </c>
      <c r="C23" s="104"/>
      <c r="D23" s="73" t="s">
        <v>32</v>
      </c>
      <c r="E23" s="105">
        <f>Rekapitulace!C31</f>
        <v>0</v>
      </c>
      <c r="F23" s="106"/>
      <c r="G23" s="102" t="s">
        <v>45</v>
      </c>
      <c r="H23" s="107" t="s">
        <v>46</v>
      </c>
      <c r="I23" s="108"/>
      <c r="J23" s="109"/>
      <c r="K23" s="106"/>
      <c r="L23" s="102" t="s">
        <v>47</v>
      </c>
      <c r="M23" s="110" t="s">
        <v>48</v>
      </c>
      <c r="N23" s="111"/>
      <c r="O23" s="111"/>
      <c r="P23" s="113"/>
      <c r="Q23" s="105">
        <v>0</v>
      </c>
      <c r="R23" s="106"/>
    </row>
    <row r="24" spans="1:18" ht="27" customHeight="1">
      <c r="A24" s="102" t="s">
        <v>49</v>
      </c>
      <c r="B24" s="114"/>
      <c r="C24" s="115"/>
      <c r="D24" s="73" t="s">
        <v>38</v>
      </c>
      <c r="E24" s="105">
        <f>Rekapitulace!C32</f>
        <v>0</v>
      </c>
      <c r="F24" s="106"/>
      <c r="G24" s="102" t="s">
        <v>50</v>
      </c>
      <c r="H24" s="107"/>
      <c r="I24" s="108"/>
      <c r="J24" s="109"/>
      <c r="K24" s="106"/>
      <c r="L24" s="102" t="s">
        <v>51</v>
      </c>
      <c r="M24" s="110" t="s">
        <v>52</v>
      </c>
      <c r="N24" s="116"/>
      <c r="O24" s="111"/>
      <c r="P24" s="113"/>
      <c r="Q24" s="105">
        <v>0</v>
      </c>
      <c r="R24" s="106"/>
    </row>
    <row r="25" spans="1:18" ht="27" customHeight="1">
      <c r="A25" s="102" t="s">
        <v>53</v>
      </c>
      <c r="B25" s="103" t="s">
        <v>54</v>
      </c>
      <c r="C25" s="104"/>
      <c r="D25" s="73" t="s">
        <v>32</v>
      </c>
      <c r="E25" s="105">
        <v>0</v>
      </c>
      <c r="F25" s="106"/>
      <c r="G25" s="117"/>
      <c r="H25" s="111"/>
      <c r="I25" s="108"/>
      <c r="J25" s="109"/>
      <c r="K25" s="106"/>
      <c r="L25" s="102" t="s">
        <v>55</v>
      </c>
      <c r="M25" s="110" t="s">
        <v>56</v>
      </c>
      <c r="N25" s="111"/>
      <c r="O25" s="111"/>
      <c r="P25" s="118"/>
      <c r="Q25" s="105">
        <v>0</v>
      </c>
      <c r="R25" s="106"/>
    </row>
    <row r="26" spans="1:18" ht="27" customHeight="1">
      <c r="A26" s="102" t="s">
        <v>57</v>
      </c>
      <c r="B26" s="114"/>
      <c r="C26" s="115"/>
      <c r="D26" s="73" t="s">
        <v>38</v>
      </c>
      <c r="E26" s="105">
        <v>0</v>
      </c>
      <c r="F26" s="106"/>
      <c r="G26" s="117"/>
      <c r="H26" s="111"/>
      <c r="I26" s="108"/>
      <c r="J26" s="109"/>
      <c r="K26" s="106"/>
      <c r="L26" s="102" t="s">
        <v>58</v>
      </c>
      <c r="M26" s="110" t="s">
        <v>59</v>
      </c>
      <c r="N26" s="119"/>
      <c r="O26" s="119"/>
      <c r="P26" s="108"/>
      <c r="Q26" s="105">
        <v>0</v>
      </c>
      <c r="R26" s="106"/>
    </row>
    <row r="27" spans="1:18" ht="25.15" customHeight="1">
      <c r="A27" s="102" t="s">
        <v>60</v>
      </c>
      <c r="B27" s="120" t="s">
        <v>61</v>
      </c>
      <c r="C27" s="119"/>
      <c r="D27" s="108"/>
      <c r="E27" s="105">
        <f>E23+E24</f>
        <v>0</v>
      </c>
      <c r="F27" s="106"/>
      <c r="G27" s="102" t="s">
        <v>62</v>
      </c>
      <c r="H27" s="120" t="s">
        <v>63</v>
      </c>
      <c r="I27" s="108"/>
      <c r="J27" s="109"/>
      <c r="K27" s="106"/>
      <c r="L27" s="102" t="s">
        <v>64</v>
      </c>
      <c r="M27" s="120" t="s">
        <v>65</v>
      </c>
      <c r="N27" s="119"/>
      <c r="O27" s="119"/>
      <c r="P27" s="108"/>
      <c r="Q27" s="105">
        <v>0</v>
      </c>
      <c r="R27" s="106"/>
    </row>
    <row r="28" spans="1:18" ht="25.15" customHeight="1">
      <c r="A28" s="121" t="s">
        <v>66</v>
      </c>
      <c r="B28" s="122" t="s">
        <v>67</v>
      </c>
      <c r="C28" s="90"/>
      <c r="D28" s="91"/>
      <c r="E28" s="123">
        <v>0</v>
      </c>
      <c r="F28" s="93"/>
      <c r="G28" s="121" t="s">
        <v>68</v>
      </c>
      <c r="H28" s="122" t="s">
        <v>69</v>
      </c>
      <c r="I28" s="91"/>
      <c r="J28" s="124">
        <v>0</v>
      </c>
      <c r="K28" s="93"/>
      <c r="L28" s="121" t="s">
        <v>70</v>
      </c>
      <c r="M28" s="122" t="s">
        <v>71</v>
      </c>
      <c r="N28" s="90"/>
      <c r="O28" s="90"/>
      <c r="P28" s="91"/>
      <c r="Q28" s="123">
        <v>0</v>
      </c>
      <c r="R28" s="93"/>
    </row>
    <row r="29" spans="1:18" ht="21.6" customHeight="1">
      <c r="A29" s="125" t="s">
        <v>10</v>
      </c>
      <c r="B29" s="126"/>
      <c r="C29" s="126"/>
      <c r="D29" s="126"/>
      <c r="E29" s="126"/>
      <c r="F29" s="127"/>
      <c r="G29" s="128"/>
      <c r="H29" s="126"/>
      <c r="I29" s="126"/>
      <c r="J29" s="126"/>
      <c r="K29" s="129"/>
      <c r="L29" s="97" t="s">
        <v>72</v>
      </c>
      <c r="M29" s="83"/>
      <c r="N29" s="99" t="s">
        <v>73</v>
      </c>
      <c r="O29" s="82"/>
      <c r="P29" s="82"/>
      <c r="Q29" s="82"/>
      <c r="R29" s="88"/>
    </row>
    <row r="30" spans="1:18" ht="21.6" customHeight="1">
      <c r="A30" s="130"/>
      <c r="B30" s="131"/>
      <c r="C30" s="131"/>
      <c r="D30" s="131"/>
      <c r="E30" s="131"/>
      <c r="F30" s="132"/>
      <c r="G30" s="133"/>
      <c r="H30" s="131"/>
      <c r="I30" s="134"/>
      <c r="J30" s="131"/>
      <c r="K30" s="135"/>
      <c r="L30" s="102" t="s">
        <v>74</v>
      </c>
      <c r="M30" s="107" t="s">
        <v>75</v>
      </c>
      <c r="N30" s="119"/>
      <c r="O30" s="119"/>
      <c r="P30" s="108"/>
      <c r="Q30" s="136">
        <f>E27</f>
        <v>0</v>
      </c>
      <c r="R30" s="106"/>
    </row>
    <row r="31" spans="1:18" ht="21.6" customHeight="1">
      <c r="A31" s="137" t="s">
        <v>76</v>
      </c>
      <c r="B31" s="138"/>
      <c r="C31" s="138"/>
      <c r="D31" s="138"/>
      <c r="E31" s="138"/>
      <c r="F31" s="115"/>
      <c r="G31" s="139" t="s">
        <v>77</v>
      </c>
      <c r="H31" s="140"/>
      <c r="I31" s="138"/>
      <c r="J31" s="138"/>
      <c r="K31" s="141"/>
      <c r="L31" s="102" t="s">
        <v>78</v>
      </c>
      <c r="M31" s="142" t="s">
        <v>39</v>
      </c>
      <c r="N31" s="143" t="s">
        <v>79</v>
      </c>
      <c r="O31" s="144">
        <v>0</v>
      </c>
      <c r="P31" s="73" t="s">
        <v>80</v>
      </c>
      <c r="Q31" s="145">
        <v>0</v>
      </c>
      <c r="R31" s="141"/>
    </row>
    <row r="32" spans="1:18" ht="23.45" customHeight="1">
      <c r="A32" s="146" t="s">
        <v>9</v>
      </c>
      <c r="B32" s="147"/>
      <c r="C32" s="147"/>
      <c r="D32" s="147"/>
      <c r="E32" s="147"/>
      <c r="F32" s="104"/>
      <c r="G32" s="148"/>
      <c r="H32" s="147"/>
      <c r="I32" s="147"/>
      <c r="J32" s="147"/>
      <c r="K32" s="149"/>
      <c r="L32" s="102" t="s">
        <v>81</v>
      </c>
      <c r="M32" s="142">
        <v>21</v>
      </c>
      <c r="N32" s="143" t="s">
        <v>79</v>
      </c>
      <c r="O32" s="144">
        <f>Q30</f>
        <v>0</v>
      </c>
      <c r="P32" s="73" t="s">
        <v>80</v>
      </c>
      <c r="Q32" s="136">
        <f>O32*0.21</f>
        <v>0</v>
      </c>
      <c r="R32" s="106"/>
    </row>
    <row r="33" spans="1:18" ht="23.45" customHeight="1">
      <c r="A33" s="130"/>
      <c r="B33" s="131"/>
      <c r="C33" s="131"/>
      <c r="D33" s="131"/>
      <c r="E33" s="131"/>
      <c r="F33" s="132"/>
      <c r="G33" s="133"/>
      <c r="H33" s="131"/>
      <c r="I33" s="131"/>
      <c r="J33" s="131"/>
      <c r="K33" s="135"/>
      <c r="L33" s="121" t="s">
        <v>82</v>
      </c>
      <c r="M33" s="150" t="s">
        <v>83</v>
      </c>
      <c r="N33" s="90"/>
      <c r="O33" s="90"/>
      <c r="P33" s="91"/>
      <c r="Q33" s="151">
        <f>Q30+Q32</f>
        <v>0</v>
      </c>
      <c r="R33" s="93"/>
    </row>
    <row r="34" spans="1:18" ht="21.6" customHeight="1">
      <c r="A34" s="137" t="s">
        <v>76</v>
      </c>
      <c r="B34" s="138"/>
      <c r="C34" s="138"/>
      <c r="D34" s="138"/>
      <c r="E34" s="138"/>
      <c r="F34" s="115"/>
      <c r="G34" s="139" t="s">
        <v>77</v>
      </c>
      <c r="H34" s="138"/>
      <c r="I34" s="138"/>
      <c r="J34" s="138"/>
      <c r="K34" s="141"/>
      <c r="L34" s="97" t="s">
        <v>84</v>
      </c>
      <c r="M34" s="83"/>
      <c r="N34" s="99" t="s">
        <v>85</v>
      </c>
      <c r="O34" s="82"/>
      <c r="P34" s="83"/>
      <c r="Q34" s="84"/>
      <c r="R34" s="88"/>
    </row>
    <row r="35" spans="1:18" ht="23.45" customHeight="1">
      <c r="A35" s="146" t="s">
        <v>11</v>
      </c>
      <c r="B35" s="147"/>
      <c r="C35" s="147"/>
      <c r="D35" s="147"/>
      <c r="E35" s="147"/>
      <c r="F35" s="104"/>
      <c r="G35" s="148"/>
      <c r="H35" s="147"/>
      <c r="I35" s="147"/>
      <c r="J35" s="147"/>
      <c r="K35" s="149"/>
      <c r="L35" s="102" t="s">
        <v>86</v>
      </c>
      <c r="M35" s="107" t="s">
        <v>87</v>
      </c>
      <c r="N35" s="119"/>
      <c r="O35" s="119"/>
      <c r="P35" s="108"/>
      <c r="Q35" s="152"/>
      <c r="R35" s="106"/>
    </row>
    <row r="36" spans="1:18" ht="21.6" customHeight="1">
      <c r="A36" s="130"/>
      <c r="B36" s="131"/>
      <c r="C36" s="131"/>
      <c r="D36" s="131"/>
      <c r="E36" s="131"/>
      <c r="F36" s="132"/>
      <c r="G36" s="133"/>
      <c r="H36" s="131"/>
      <c r="I36" s="131"/>
      <c r="J36" s="131"/>
      <c r="K36" s="135"/>
      <c r="L36" s="102" t="s">
        <v>88</v>
      </c>
      <c r="M36" s="107" t="s">
        <v>89</v>
      </c>
      <c r="N36" s="119"/>
      <c r="O36" s="119"/>
      <c r="P36" s="108"/>
      <c r="Q36" s="105">
        <v>0</v>
      </c>
      <c r="R36" s="106"/>
    </row>
    <row r="37" spans="1:18" ht="21.6" customHeight="1">
      <c r="A37" s="153" t="s">
        <v>76</v>
      </c>
      <c r="B37" s="154"/>
      <c r="C37" s="154"/>
      <c r="D37" s="154"/>
      <c r="E37" s="154"/>
      <c r="F37" s="155"/>
      <c r="G37" s="156" t="s">
        <v>77</v>
      </c>
      <c r="H37" s="154"/>
      <c r="I37" s="154"/>
      <c r="J37" s="154"/>
      <c r="K37" s="157"/>
      <c r="L37" s="121" t="s">
        <v>90</v>
      </c>
      <c r="M37" s="122" t="s">
        <v>91</v>
      </c>
      <c r="N37" s="90"/>
      <c r="O37" s="90"/>
      <c r="P37" s="91"/>
      <c r="Q37" s="123">
        <v>0</v>
      </c>
      <c r="R37" s="93"/>
    </row>
  </sheetData>
  <sheetProtection algorithmName="SHA-512" hashValue="40P8nC1LYv6+dXmEsRxIKow2wEGKEu51zW0idm1IdRbB7JuPT/sX/kSPYJpWUN2dDiB2lx0qOFNhChmB6p/deA==" saltValue="6WHVtDTiRWGrv/pWx5pgRQ==" spinCount="100000" sheet="1" selectLockedCells="1"/>
  <pageMargins left="0.70833333333333337" right="0.70833333333333337" top="0.78749999999999998" bottom="0.78749999999999998" header="0.51180555555555551" footer="0.51180555555555551"/>
  <pageSetup paperSize="9" scale="72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F9AEE-CC01-4FBB-9602-429AD89D7C37}">
  <sheetPr>
    <pageSetUpPr fitToPage="1"/>
  </sheetPr>
  <dimension ref="A1:K32"/>
  <sheetViews>
    <sheetView zoomScale="130" zoomScaleNormal="130" workbookViewId="0">
      <selection activeCell="E3" sqref="E3"/>
    </sheetView>
  </sheetViews>
  <sheetFormatPr defaultColWidth="9.140625" defaultRowHeight="12.75"/>
  <cols>
    <col min="1" max="1" width="9.140625" style="19"/>
    <col min="2" max="2" width="31" style="19" customWidth="1"/>
    <col min="3" max="3" width="20.42578125" style="19" customWidth="1"/>
    <col min="4" max="4" width="12.140625" style="19" customWidth="1"/>
    <col min="5" max="5" width="15" style="19" customWidth="1"/>
    <col min="6" max="6" width="13" style="19" customWidth="1"/>
    <col min="7" max="7" width="13.28515625" style="19" customWidth="1"/>
    <col min="8" max="16384" width="9.140625" style="19"/>
  </cols>
  <sheetData>
    <row r="1" spans="1:11" s="7" customFormat="1" ht="22.15" customHeight="1">
      <c r="A1" s="30" t="s">
        <v>92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s="7" customFormat="1" ht="7.15" customHeight="1">
      <c r="A2" s="32"/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s="7" customFormat="1" ht="12.6" customHeight="1">
      <c r="A3" s="33" t="s">
        <v>93</v>
      </c>
      <c r="B3" s="8" t="s">
        <v>330</v>
      </c>
      <c r="C3" s="32"/>
      <c r="D3" s="32" t="s">
        <v>94</v>
      </c>
      <c r="E3" s="1"/>
      <c r="F3" s="32"/>
      <c r="G3" s="32"/>
      <c r="H3" s="32"/>
      <c r="I3" s="32"/>
      <c r="J3" s="32"/>
      <c r="K3" s="32"/>
    </row>
    <row r="4" spans="1:11" s="7" customFormat="1" ht="12.6" customHeight="1">
      <c r="A4" s="32" t="s">
        <v>95</v>
      </c>
      <c r="B4" s="4" t="s">
        <v>329</v>
      </c>
      <c r="C4" s="32"/>
      <c r="D4" s="32" t="s">
        <v>96</v>
      </c>
      <c r="E4" s="4"/>
      <c r="F4" s="32"/>
      <c r="G4" s="32"/>
      <c r="H4" s="32"/>
      <c r="I4" s="32"/>
      <c r="J4" s="32"/>
      <c r="K4" s="32"/>
    </row>
    <row r="5" spans="1:11" s="7" customFormat="1" ht="12.6" customHeight="1">
      <c r="A5" s="34" t="s">
        <v>97</v>
      </c>
      <c r="B5" s="40"/>
      <c r="C5" s="34"/>
      <c r="D5" s="34" t="s">
        <v>98</v>
      </c>
      <c r="E5" s="41"/>
      <c r="F5" s="34"/>
      <c r="G5" s="34"/>
      <c r="H5" s="34"/>
      <c r="I5" s="34"/>
      <c r="J5" s="34"/>
      <c r="K5" s="34"/>
    </row>
    <row r="6" spans="1:11" s="7" customFormat="1" ht="6.6" customHeight="1">
      <c r="A6" s="32"/>
      <c r="B6" s="31"/>
      <c r="C6" s="31"/>
      <c r="D6" s="31"/>
      <c r="E6" s="31"/>
      <c r="F6" s="31"/>
      <c r="G6" s="31"/>
      <c r="H6" s="31"/>
      <c r="I6" s="31"/>
      <c r="J6" s="31"/>
      <c r="K6" s="31"/>
    </row>
    <row r="7" spans="1:11" s="7" customFormat="1" ht="23.45" customHeight="1">
      <c r="A7" s="35" t="s">
        <v>99</v>
      </c>
      <c r="B7" s="35" t="s">
        <v>100</v>
      </c>
      <c r="C7" s="35" t="s">
        <v>101</v>
      </c>
      <c r="D7" s="35" t="s">
        <v>102</v>
      </c>
      <c r="E7" s="35" t="s">
        <v>103</v>
      </c>
      <c r="F7" s="35" t="s">
        <v>104</v>
      </c>
      <c r="G7" s="35" t="s">
        <v>105</v>
      </c>
      <c r="H7" s="35" t="s">
        <v>106</v>
      </c>
      <c r="I7" s="35" t="s">
        <v>67</v>
      </c>
      <c r="J7" s="36" t="s">
        <v>107</v>
      </c>
      <c r="K7" s="35" t="s">
        <v>108</v>
      </c>
    </row>
    <row r="8" spans="1:11" s="7" customFormat="1" ht="6.6" customHeight="1">
      <c r="A8" s="32"/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1:11" s="7" customFormat="1" ht="14.45" customHeight="1">
      <c r="A9" s="169"/>
      <c r="B9" s="182" t="s">
        <v>336</v>
      </c>
      <c r="C9" s="174">
        <f>SUM(C11:C20)</f>
        <v>0</v>
      </c>
      <c r="D9" s="174">
        <f t="shared" ref="D9:K9" si="0">SUM(D11:D20)</f>
        <v>0</v>
      </c>
      <c r="E9" s="174">
        <f t="shared" si="0"/>
        <v>0</v>
      </c>
      <c r="F9" s="174">
        <f t="shared" si="0"/>
        <v>0</v>
      </c>
      <c r="G9" s="174">
        <f t="shared" si="0"/>
        <v>0</v>
      </c>
      <c r="H9" s="174">
        <f t="shared" si="0"/>
        <v>0</v>
      </c>
      <c r="I9" s="174">
        <f t="shared" si="0"/>
        <v>0</v>
      </c>
      <c r="J9" s="174">
        <f t="shared" si="0"/>
        <v>0</v>
      </c>
      <c r="K9" s="174">
        <f t="shared" si="0"/>
        <v>0</v>
      </c>
    </row>
    <row r="10" spans="1:11" s="7" customFormat="1" ht="14.45" customHeight="1">
      <c r="A10" s="169"/>
      <c r="B10" s="173" t="s">
        <v>341</v>
      </c>
      <c r="C10" s="174"/>
      <c r="D10" s="174"/>
      <c r="E10" s="174"/>
      <c r="F10" s="174"/>
      <c r="G10" s="174"/>
      <c r="H10" s="174"/>
      <c r="I10" s="174"/>
      <c r="J10" s="174"/>
      <c r="K10" s="174"/>
    </row>
    <row r="11" spans="1:11" s="7" customFormat="1" ht="11.45" customHeight="1">
      <c r="A11" s="37"/>
      <c r="B11" s="38" t="s">
        <v>149</v>
      </c>
      <c r="C11" s="170">
        <f>'Technologie hala A'!F8</f>
        <v>0</v>
      </c>
      <c r="D11" s="171">
        <v>0</v>
      </c>
      <c r="E11" s="171">
        <f>C11*0.21</f>
        <v>0</v>
      </c>
      <c r="F11" s="171">
        <f>C11+E11</f>
        <v>0</v>
      </c>
      <c r="G11" s="171">
        <f>C11</f>
        <v>0</v>
      </c>
      <c r="H11" s="172">
        <v>0</v>
      </c>
      <c r="I11" s="172">
        <v>0</v>
      </c>
      <c r="J11" s="172">
        <v>0</v>
      </c>
      <c r="K11" s="172">
        <v>0</v>
      </c>
    </row>
    <row r="12" spans="1:11">
      <c r="A12" s="39"/>
      <c r="B12" s="38" t="s">
        <v>152</v>
      </c>
      <c r="C12" s="170">
        <f>'Technologie hala A'!F13</f>
        <v>0</v>
      </c>
      <c r="D12" s="171">
        <v>0</v>
      </c>
      <c r="E12" s="171">
        <f t="shared" ref="E12:E16" si="1">C12*0.21</f>
        <v>0</v>
      </c>
      <c r="F12" s="171">
        <f t="shared" ref="F12:F16" si="2">C12+E12</f>
        <v>0</v>
      </c>
      <c r="G12" s="171">
        <f t="shared" ref="G12:G16" si="3">C12</f>
        <v>0</v>
      </c>
      <c r="H12" s="172">
        <v>0</v>
      </c>
      <c r="I12" s="172">
        <v>0</v>
      </c>
      <c r="J12" s="172">
        <v>0</v>
      </c>
      <c r="K12" s="172">
        <v>0</v>
      </c>
    </row>
    <row r="13" spans="1:11">
      <c r="A13" s="37"/>
      <c r="B13" s="38" t="s">
        <v>154</v>
      </c>
      <c r="C13" s="170">
        <f>'Technologie hala A'!F36</f>
        <v>0</v>
      </c>
      <c r="D13" s="171">
        <v>0</v>
      </c>
      <c r="E13" s="171">
        <f t="shared" si="1"/>
        <v>0</v>
      </c>
      <c r="F13" s="171">
        <f t="shared" si="2"/>
        <v>0</v>
      </c>
      <c r="G13" s="171">
        <f t="shared" si="3"/>
        <v>0</v>
      </c>
      <c r="H13" s="172">
        <v>0</v>
      </c>
      <c r="I13" s="172">
        <v>0</v>
      </c>
      <c r="J13" s="172">
        <v>0</v>
      </c>
      <c r="K13" s="172">
        <v>0</v>
      </c>
    </row>
    <row r="14" spans="1:11">
      <c r="A14" s="37"/>
      <c r="B14" s="38" t="s">
        <v>161</v>
      </c>
      <c r="C14" s="170">
        <f>'Technologie hala A'!F46</f>
        <v>0</v>
      </c>
      <c r="D14" s="171">
        <v>0</v>
      </c>
      <c r="E14" s="171">
        <f t="shared" si="1"/>
        <v>0</v>
      </c>
      <c r="F14" s="171">
        <f t="shared" si="2"/>
        <v>0</v>
      </c>
      <c r="G14" s="171">
        <f t="shared" si="3"/>
        <v>0</v>
      </c>
      <c r="H14" s="172">
        <v>0</v>
      </c>
      <c r="I14" s="172">
        <v>0</v>
      </c>
      <c r="J14" s="172">
        <v>0</v>
      </c>
      <c r="K14" s="172">
        <v>0</v>
      </c>
    </row>
    <row r="15" spans="1:11">
      <c r="A15" s="37"/>
      <c r="B15" s="38" t="s">
        <v>188</v>
      </c>
      <c r="C15" s="170">
        <f>'Technologie hala A'!F74</f>
        <v>0</v>
      </c>
      <c r="D15" s="171">
        <v>0</v>
      </c>
      <c r="E15" s="171">
        <f t="shared" si="1"/>
        <v>0</v>
      </c>
      <c r="F15" s="171">
        <f t="shared" si="2"/>
        <v>0</v>
      </c>
      <c r="G15" s="171">
        <f t="shared" si="3"/>
        <v>0</v>
      </c>
      <c r="H15" s="172">
        <v>0</v>
      </c>
      <c r="I15" s="172">
        <v>0</v>
      </c>
      <c r="J15" s="172">
        <v>0</v>
      </c>
      <c r="K15" s="172">
        <v>0</v>
      </c>
    </row>
    <row r="16" spans="1:11">
      <c r="A16" s="37"/>
      <c r="B16" s="38" t="s">
        <v>121</v>
      </c>
      <c r="C16" s="170">
        <f>'Technologie hala A'!F80</f>
        <v>0</v>
      </c>
      <c r="D16" s="171">
        <v>0</v>
      </c>
      <c r="E16" s="171">
        <f t="shared" si="1"/>
        <v>0</v>
      </c>
      <c r="F16" s="171">
        <f t="shared" si="2"/>
        <v>0</v>
      </c>
      <c r="G16" s="171">
        <f t="shared" si="3"/>
        <v>0</v>
      </c>
      <c r="H16" s="172">
        <v>0</v>
      </c>
      <c r="I16" s="172">
        <v>0</v>
      </c>
      <c r="J16" s="172">
        <v>0</v>
      </c>
      <c r="K16" s="172">
        <v>0</v>
      </c>
    </row>
    <row r="17" spans="1:11">
      <c r="A17" s="37"/>
      <c r="B17" s="38" t="s">
        <v>157</v>
      </c>
      <c r="C17" s="170">
        <f>'Technologie hala A'!F85</f>
        <v>0</v>
      </c>
      <c r="D17" s="171">
        <v>0</v>
      </c>
      <c r="E17" s="171">
        <f>C17*0.21</f>
        <v>0</v>
      </c>
      <c r="F17" s="171">
        <f>C17+E17</f>
        <v>0</v>
      </c>
      <c r="G17" s="171">
        <f>C17</f>
        <v>0</v>
      </c>
      <c r="H17" s="172">
        <v>0</v>
      </c>
      <c r="I17" s="172">
        <v>0</v>
      </c>
      <c r="J17" s="172">
        <v>0</v>
      </c>
      <c r="K17" s="172">
        <v>0</v>
      </c>
    </row>
    <row r="18" spans="1:11">
      <c r="A18" s="37"/>
      <c r="B18" s="38" t="s">
        <v>158</v>
      </c>
      <c r="C18" s="170">
        <f>'Technologie hala A'!F94</f>
        <v>0</v>
      </c>
      <c r="D18" s="171">
        <v>0</v>
      </c>
      <c r="E18" s="171">
        <f>C18*0.21</f>
        <v>0</v>
      </c>
      <c r="F18" s="171">
        <f>C18+E18</f>
        <v>0</v>
      </c>
      <c r="G18" s="171">
        <f>C18</f>
        <v>0</v>
      </c>
      <c r="H18" s="172">
        <v>0</v>
      </c>
      <c r="I18" s="172">
        <v>0</v>
      </c>
      <c r="J18" s="172">
        <v>0</v>
      </c>
      <c r="K18" s="172">
        <v>0</v>
      </c>
    </row>
    <row r="19" spans="1:11">
      <c r="A19" s="37"/>
      <c r="B19" s="38" t="s">
        <v>226</v>
      </c>
      <c r="C19" s="170">
        <f>'Technologie hala A'!F138</f>
        <v>0</v>
      </c>
      <c r="D19" s="171">
        <v>0</v>
      </c>
      <c r="E19" s="171">
        <f>C19*0.21</f>
        <v>0</v>
      </c>
      <c r="F19" s="171">
        <f>C19+E19</f>
        <v>0</v>
      </c>
      <c r="G19" s="171">
        <f>C19</f>
        <v>0</v>
      </c>
      <c r="H19" s="172">
        <v>0</v>
      </c>
      <c r="I19" s="172">
        <v>0</v>
      </c>
      <c r="J19" s="172">
        <v>0</v>
      </c>
      <c r="K19" s="172">
        <v>0</v>
      </c>
    </row>
    <row r="20" spans="1:11">
      <c r="A20" s="37"/>
      <c r="B20" s="38" t="s">
        <v>346</v>
      </c>
      <c r="C20" s="170">
        <f>'Technologie hala A'!F135</f>
        <v>0</v>
      </c>
      <c r="D20" s="171">
        <v>0</v>
      </c>
      <c r="E20" s="171">
        <f>C20*0.21</f>
        <v>0</v>
      </c>
      <c r="F20" s="171">
        <f>C20+E20</f>
        <v>0</v>
      </c>
      <c r="G20" s="171">
        <f>C20</f>
        <v>0</v>
      </c>
      <c r="H20" s="172">
        <v>0</v>
      </c>
      <c r="I20" s="172">
        <v>0</v>
      </c>
      <c r="J20" s="172">
        <v>0</v>
      </c>
      <c r="K20" s="172">
        <v>0</v>
      </c>
    </row>
    <row r="21" spans="1:11">
      <c r="A21" s="37"/>
      <c r="B21" s="38" t="s">
        <v>38</v>
      </c>
      <c r="C21" s="170">
        <f>'Technologie hala A'!F143</f>
        <v>0</v>
      </c>
      <c r="D21" s="171">
        <v>0</v>
      </c>
      <c r="E21" s="171">
        <f>C21*0.21</f>
        <v>0</v>
      </c>
      <c r="F21" s="171">
        <f>C21+E21</f>
        <v>0</v>
      </c>
      <c r="G21" s="171">
        <f>C21</f>
        <v>0</v>
      </c>
      <c r="H21" s="172">
        <v>0</v>
      </c>
      <c r="I21" s="172">
        <v>0</v>
      </c>
      <c r="J21" s="172">
        <v>0</v>
      </c>
      <c r="K21" s="172">
        <v>0</v>
      </c>
    </row>
    <row r="22" spans="1:11">
      <c r="A22" s="37"/>
      <c r="B22" s="173" t="s">
        <v>342</v>
      </c>
      <c r="C22" s="170"/>
      <c r="D22" s="171"/>
      <c r="E22" s="171"/>
      <c r="F22" s="171"/>
      <c r="G22" s="171"/>
      <c r="H22" s="172"/>
      <c r="I22" s="172"/>
      <c r="J22" s="172"/>
      <c r="K22" s="172"/>
    </row>
    <row r="23" spans="1:11">
      <c r="A23" s="177"/>
      <c r="B23" s="38" t="s">
        <v>231</v>
      </c>
      <c r="C23" s="170">
        <f>'Elektro hala A'!F8</f>
        <v>0</v>
      </c>
      <c r="D23" s="171">
        <v>0</v>
      </c>
      <c r="E23" s="171">
        <f t="shared" ref="E23:E28" si="4">C23*0.21</f>
        <v>0</v>
      </c>
      <c r="F23" s="171">
        <f t="shared" ref="F23:F28" si="5">C23+E23</f>
        <v>0</v>
      </c>
      <c r="G23" s="171">
        <f t="shared" ref="G23:G28" si="6">C23</f>
        <v>0</v>
      </c>
      <c r="H23" s="172">
        <v>0</v>
      </c>
      <c r="I23" s="172">
        <v>0</v>
      </c>
      <c r="J23" s="172">
        <v>0</v>
      </c>
      <c r="K23" s="172">
        <v>0</v>
      </c>
    </row>
    <row r="24" spans="1:11">
      <c r="A24" s="177"/>
      <c r="B24" s="38" t="s">
        <v>247</v>
      </c>
      <c r="C24" s="170">
        <f>'Elektro hala A'!F24</f>
        <v>0</v>
      </c>
      <c r="D24" s="171">
        <v>0</v>
      </c>
      <c r="E24" s="171">
        <f t="shared" si="4"/>
        <v>0</v>
      </c>
      <c r="F24" s="171">
        <f t="shared" si="5"/>
        <v>0</v>
      </c>
      <c r="G24" s="171">
        <f t="shared" si="6"/>
        <v>0</v>
      </c>
      <c r="H24" s="172">
        <v>0</v>
      </c>
      <c r="I24" s="172">
        <v>0</v>
      </c>
      <c r="J24" s="172">
        <v>0</v>
      </c>
      <c r="K24" s="172">
        <v>0</v>
      </c>
    </row>
    <row r="25" spans="1:11">
      <c r="A25" s="177"/>
      <c r="B25" s="38" t="s">
        <v>275</v>
      </c>
      <c r="C25" s="170">
        <f>'Elektro hala A'!F54</f>
        <v>0</v>
      </c>
      <c r="D25" s="171">
        <v>0</v>
      </c>
      <c r="E25" s="171">
        <f t="shared" si="4"/>
        <v>0</v>
      </c>
      <c r="F25" s="171">
        <f t="shared" si="5"/>
        <v>0</v>
      </c>
      <c r="G25" s="171">
        <f t="shared" si="6"/>
        <v>0</v>
      </c>
      <c r="H25" s="172">
        <v>0</v>
      </c>
      <c r="I25" s="172">
        <v>0</v>
      </c>
      <c r="J25" s="172">
        <v>0</v>
      </c>
      <c r="K25" s="172">
        <v>0</v>
      </c>
    </row>
    <row r="26" spans="1:11">
      <c r="A26" s="177"/>
      <c r="B26" s="38" t="s">
        <v>219</v>
      </c>
      <c r="C26" s="170">
        <f>'Elektro hala A'!F82</f>
        <v>0</v>
      </c>
      <c r="D26" s="171">
        <v>0</v>
      </c>
      <c r="E26" s="171">
        <f t="shared" si="4"/>
        <v>0</v>
      </c>
      <c r="F26" s="171">
        <f t="shared" si="5"/>
        <v>0</v>
      </c>
      <c r="G26" s="171">
        <f t="shared" si="6"/>
        <v>0</v>
      </c>
      <c r="H26" s="172">
        <v>0</v>
      </c>
      <c r="I26" s="172">
        <v>0</v>
      </c>
      <c r="J26" s="172">
        <v>0</v>
      </c>
      <c r="K26" s="172">
        <v>0</v>
      </c>
    </row>
    <row r="27" spans="1:11">
      <c r="A27" s="177"/>
      <c r="B27" s="38" t="s">
        <v>310</v>
      </c>
      <c r="C27" s="170">
        <f>'Elektro hala A'!F105</f>
        <v>0</v>
      </c>
      <c r="D27" s="171">
        <v>0</v>
      </c>
      <c r="E27" s="171">
        <f t="shared" si="4"/>
        <v>0</v>
      </c>
      <c r="F27" s="171">
        <f t="shared" si="5"/>
        <v>0</v>
      </c>
      <c r="G27" s="171">
        <f t="shared" si="6"/>
        <v>0</v>
      </c>
      <c r="H27" s="172">
        <v>0</v>
      </c>
      <c r="I27" s="172">
        <v>0</v>
      </c>
      <c r="J27" s="172">
        <v>0</v>
      </c>
      <c r="K27" s="172">
        <v>0</v>
      </c>
    </row>
    <row r="28" spans="1:11">
      <c r="A28" s="177"/>
      <c r="B28" s="38" t="s">
        <v>38</v>
      </c>
      <c r="C28" s="170">
        <f>'Elektro hala A'!F125</f>
        <v>0</v>
      </c>
      <c r="D28" s="171">
        <v>0</v>
      </c>
      <c r="E28" s="171">
        <f t="shared" si="4"/>
        <v>0</v>
      </c>
      <c r="F28" s="171">
        <f t="shared" si="5"/>
        <v>0</v>
      </c>
      <c r="G28" s="171">
        <f t="shared" si="6"/>
        <v>0</v>
      </c>
      <c r="H28" s="172">
        <v>0</v>
      </c>
      <c r="I28" s="172">
        <v>0</v>
      </c>
      <c r="J28" s="172">
        <v>0</v>
      </c>
      <c r="K28" s="172">
        <v>0</v>
      </c>
    </row>
    <row r="29" spans="1:11" s="7" customFormat="1" ht="14.45" customHeight="1">
      <c r="A29" s="169"/>
      <c r="B29" s="182" t="s">
        <v>337</v>
      </c>
      <c r="C29" s="174">
        <f>SUM(C23:C27)</f>
        <v>0</v>
      </c>
      <c r="D29" s="174">
        <f t="shared" ref="D29:K29" si="7">SUM(D23:D28)</f>
        <v>0</v>
      </c>
      <c r="E29" s="174">
        <f t="shared" si="7"/>
        <v>0</v>
      </c>
      <c r="F29" s="174">
        <f t="shared" si="7"/>
        <v>0</v>
      </c>
      <c r="G29" s="174">
        <f t="shared" si="7"/>
        <v>0</v>
      </c>
      <c r="H29" s="174">
        <f t="shared" si="7"/>
        <v>0</v>
      </c>
      <c r="I29" s="174">
        <f t="shared" si="7"/>
        <v>0</v>
      </c>
      <c r="J29" s="174">
        <f t="shared" si="7"/>
        <v>0</v>
      </c>
      <c r="K29" s="174">
        <f t="shared" si="7"/>
        <v>0</v>
      </c>
    </row>
    <row r="31" spans="1:11">
      <c r="B31" s="178" t="s">
        <v>338</v>
      </c>
      <c r="C31" s="170">
        <f>C9+C29</f>
        <v>0</v>
      </c>
      <c r="D31" s="171">
        <v>0</v>
      </c>
      <c r="E31" s="171">
        <f t="shared" ref="E31" si="8">C31*0.21</f>
        <v>0</v>
      </c>
      <c r="F31" s="171">
        <f t="shared" ref="F31" si="9">C31+E31</f>
        <v>0</v>
      </c>
      <c r="G31" s="171">
        <f t="shared" ref="G31" si="10">C31</f>
        <v>0</v>
      </c>
      <c r="H31" s="172">
        <v>0</v>
      </c>
      <c r="I31" s="172">
        <v>0</v>
      </c>
      <c r="J31" s="172">
        <v>0</v>
      </c>
      <c r="K31" s="172">
        <v>0</v>
      </c>
    </row>
    <row r="32" spans="1:11">
      <c r="B32" s="178" t="s">
        <v>339</v>
      </c>
      <c r="C32" s="170">
        <f>C21+C28</f>
        <v>0</v>
      </c>
      <c r="D32" s="171">
        <v>0</v>
      </c>
      <c r="E32" s="171">
        <f t="shared" ref="E32" si="11">C32*0.21</f>
        <v>0</v>
      </c>
      <c r="F32" s="171">
        <f t="shared" ref="F32" si="12">C32+E32</f>
        <v>0</v>
      </c>
      <c r="G32" s="171">
        <f t="shared" ref="G32" si="13">C32</f>
        <v>0</v>
      </c>
      <c r="H32" s="172">
        <v>0</v>
      </c>
      <c r="I32" s="172">
        <v>0</v>
      </c>
      <c r="J32" s="172">
        <v>0</v>
      </c>
      <c r="K32" s="172">
        <v>0</v>
      </c>
    </row>
  </sheetData>
  <sheetProtection algorithmName="SHA-512" hashValue="/wvLzVAyOGVul5lD+V3LkxwymfdzYdc07trj0bPmyaiIte7OY5/LCUjJtdFTeGAMwvSSbPUXRYIlHznAMutjog==" saltValue="0An1ArzoxYhVjgMzEe4/kg==" spinCount="100000" sheet="1" selectLockedCells="1"/>
  <pageMargins left="0.70833333333333337" right="0.70833333333333337" top="0.78749999999999998" bottom="0.78749999999999998" header="0.51180555555555551" footer="0.51180555555555551"/>
  <pageSetup paperSize="9" scale="86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1332E-30FE-47BA-A551-69F99E6A3C7F}">
  <sheetPr>
    <tabColor theme="2"/>
    <pageSetUpPr fitToPage="1"/>
  </sheetPr>
  <dimension ref="A1:H145"/>
  <sheetViews>
    <sheetView topLeftCell="A104" zoomScale="148" zoomScaleNormal="148" workbookViewId="0">
      <selection activeCell="E143" sqref="E143"/>
    </sheetView>
  </sheetViews>
  <sheetFormatPr defaultColWidth="9.140625" defaultRowHeight="12.75"/>
  <cols>
    <col min="1" max="1" width="15.42578125" style="12" customWidth="1"/>
    <col min="2" max="2" width="58.42578125" style="28" customWidth="1"/>
    <col min="3" max="3" width="9.28515625" style="19" customWidth="1"/>
    <col min="4" max="4" width="7.42578125" style="12" customWidth="1"/>
    <col min="5" max="5" width="22.7109375" style="29" customWidth="1"/>
    <col min="6" max="6" width="24.7109375" style="20" customWidth="1"/>
    <col min="7" max="16384" width="9.140625" style="12"/>
  </cols>
  <sheetData>
    <row r="1" spans="1:6" s="7" customFormat="1" ht="17.25" customHeight="1">
      <c r="A1" s="3" t="s">
        <v>109</v>
      </c>
      <c r="B1" s="4"/>
      <c r="C1" s="4"/>
      <c r="D1" s="4"/>
      <c r="E1" s="5"/>
      <c r="F1" s="6"/>
    </row>
    <row r="2" spans="1:6" s="7" customFormat="1" ht="12.75" customHeight="1">
      <c r="A2" s="8" t="s">
        <v>110</v>
      </c>
      <c r="B2" s="8" t="s">
        <v>328</v>
      </c>
      <c r="C2" s="4"/>
      <c r="D2" s="4"/>
      <c r="E2" s="5"/>
      <c r="F2" s="6"/>
    </row>
    <row r="3" spans="1:6" s="7" customFormat="1" ht="12.75" customHeight="1">
      <c r="A3" s="8" t="s">
        <v>124</v>
      </c>
      <c r="B3" s="4" t="s">
        <v>340</v>
      </c>
      <c r="C3" s="4"/>
      <c r="D3" s="4"/>
      <c r="E3" s="5" t="s">
        <v>111</v>
      </c>
      <c r="F3" s="4" t="s">
        <v>329</v>
      </c>
    </row>
    <row r="4" spans="1:6" s="7" customFormat="1" ht="13.5" customHeight="1">
      <c r="A4" s="8"/>
      <c r="B4" s="4"/>
      <c r="C4" s="8"/>
      <c r="D4" s="4"/>
      <c r="E4" s="5" t="s">
        <v>112</v>
      </c>
      <c r="F4" s="2"/>
    </row>
    <row r="5" spans="1:6" s="7" customFormat="1" ht="12.75" customHeight="1">
      <c r="A5" s="4" t="s">
        <v>113</v>
      </c>
      <c r="B5" s="4"/>
      <c r="C5" s="4"/>
      <c r="D5" s="4"/>
      <c r="E5" s="5" t="s">
        <v>114</v>
      </c>
      <c r="F5" s="6"/>
    </row>
    <row r="6" spans="1:6" s="7" customFormat="1" ht="9.75" customHeight="1" thickBot="1">
      <c r="A6" s="4"/>
      <c r="B6" s="4"/>
      <c r="C6" s="4"/>
      <c r="D6" s="4"/>
      <c r="E6" s="5"/>
      <c r="F6" s="6"/>
    </row>
    <row r="7" spans="1:6" ht="23.25" thickBot="1">
      <c r="A7" s="9" t="s">
        <v>119</v>
      </c>
      <c r="B7" s="9" t="s">
        <v>115</v>
      </c>
      <c r="C7" s="9" t="s">
        <v>116</v>
      </c>
      <c r="D7" s="9" t="s">
        <v>117</v>
      </c>
      <c r="E7" s="10" t="s">
        <v>125</v>
      </c>
      <c r="F7" s="11" t="s">
        <v>126</v>
      </c>
    </row>
    <row r="8" spans="1:6" s="17" customFormat="1" ht="15.75">
      <c r="A8" s="13" t="s">
        <v>149</v>
      </c>
      <c r="B8" s="14"/>
      <c r="C8" s="14"/>
      <c r="D8" s="14"/>
      <c r="E8" s="15"/>
      <c r="F8" s="16">
        <f>F9</f>
        <v>0</v>
      </c>
    </row>
    <row r="9" spans="1:6">
      <c r="A9" s="18" t="s">
        <v>150</v>
      </c>
      <c r="B9" s="12"/>
      <c r="D9" s="19"/>
      <c r="E9" s="20"/>
      <c r="F9" s="21">
        <f>SUM(F10:F11)</f>
        <v>0</v>
      </c>
    </row>
    <row r="10" spans="1:6">
      <c r="A10" s="18"/>
      <c r="B10" s="12" t="s">
        <v>151</v>
      </c>
      <c r="C10" s="19">
        <v>1216</v>
      </c>
      <c r="D10" s="19" t="s">
        <v>144</v>
      </c>
      <c r="E10" s="183"/>
      <c r="F10" s="22">
        <f>C10*E10</f>
        <v>0</v>
      </c>
    </row>
    <row r="11" spans="1:6">
      <c r="A11" s="18"/>
      <c r="B11" s="12" t="s">
        <v>335</v>
      </c>
      <c r="C11" s="19">
        <v>1216</v>
      </c>
      <c r="D11" s="19" t="s">
        <v>144</v>
      </c>
      <c r="E11" s="183"/>
      <c r="F11" s="22">
        <f>C11*E11</f>
        <v>0</v>
      </c>
    </row>
    <row r="12" spans="1:6">
      <c r="A12" s="18"/>
      <c r="B12" s="12"/>
      <c r="D12" s="19"/>
      <c r="E12" s="184"/>
      <c r="F12" s="22"/>
    </row>
    <row r="13" spans="1:6" ht="15.75">
      <c r="A13" s="13" t="s">
        <v>152</v>
      </c>
      <c r="B13" s="14"/>
      <c r="C13" s="14"/>
      <c r="D13" s="14"/>
      <c r="E13" s="184"/>
      <c r="F13" s="16">
        <f>F14+F27</f>
        <v>0</v>
      </c>
    </row>
    <row r="14" spans="1:6">
      <c r="A14" s="18" t="s">
        <v>152</v>
      </c>
      <c r="B14" s="185"/>
      <c r="C14" s="186"/>
      <c r="D14" s="19"/>
      <c r="E14" s="184"/>
      <c r="F14" s="21">
        <f>SUM(F15:F25)</f>
        <v>0</v>
      </c>
    </row>
    <row r="15" spans="1:6">
      <c r="A15" s="18"/>
      <c r="B15" s="185" t="s">
        <v>163</v>
      </c>
      <c r="C15" s="186">
        <v>96</v>
      </c>
      <c r="D15" s="19" t="s">
        <v>118</v>
      </c>
      <c r="E15" s="183"/>
      <c r="F15" s="22">
        <f t="shared" ref="F15" si="0">C15*E15</f>
        <v>0</v>
      </c>
    </row>
    <row r="16" spans="1:6">
      <c r="A16" s="18"/>
      <c r="B16" s="185" t="s">
        <v>350</v>
      </c>
      <c r="C16" s="186">
        <v>24</v>
      </c>
      <c r="D16" s="19" t="s">
        <v>118</v>
      </c>
      <c r="E16" s="183"/>
      <c r="F16" s="22">
        <f t="shared" ref="F16:F20" si="1">C16*E16</f>
        <v>0</v>
      </c>
    </row>
    <row r="17" spans="1:8">
      <c r="A17" s="18"/>
      <c r="B17" s="185" t="s">
        <v>164</v>
      </c>
      <c r="C17" s="186">
        <v>6</v>
      </c>
      <c r="D17" s="19" t="s">
        <v>118</v>
      </c>
      <c r="E17" s="183"/>
      <c r="F17" s="22">
        <f t="shared" si="1"/>
        <v>0</v>
      </c>
    </row>
    <row r="18" spans="1:8">
      <c r="A18" s="18"/>
      <c r="B18" s="185" t="s">
        <v>349</v>
      </c>
      <c r="C18" s="186">
        <v>96</v>
      </c>
      <c r="D18" s="19" t="s">
        <v>118</v>
      </c>
      <c r="E18" s="183"/>
      <c r="F18" s="22">
        <f t="shared" si="1"/>
        <v>0</v>
      </c>
      <c r="H18" s="20"/>
    </row>
    <row r="19" spans="1:8">
      <c r="A19" s="18"/>
      <c r="B19" s="185" t="s">
        <v>165</v>
      </c>
      <c r="C19" s="186">
        <v>12</v>
      </c>
      <c r="D19" s="19" t="s">
        <v>118</v>
      </c>
      <c r="E19" s="183"/>
      <c r="F19" s="22">
        <f t="shared" si="1"/>
        <v>0</v>
      </c>
    </row>
    <row r="20" spans="1:8">
      <c r="A20" s="18"/>
      <c r="B20" s="185" t="s">
        <v>166</v>
      </c>
      <c r="C20" s="186">
        <v>12</v>
      </c>
      <c r="D20" s="19" t="s">
        <v>118</v>
      </c>
      <c r="E20" s="183"/>
      <c r="F20" s="22">
        <f t="shared" si="1"/>
        <v>0</v>
      </c>
    </row>
    <row r="21" spans="1:8">
      <c r="A21" s="18"/>
      <c r="B21" s="185" t="s">
        <v>167</v>
      </c>
      <c r="C21" s="186">
        <v>12</v>
      </c>
      <c r="D21" s="19" t="s">
        <v>118</v>
      </c>
      <c r="E21" s="183"/>
      <c r="F21" s="22">
        <f>C21*E21</f>
        <v>0</v>
      </c>
    </row>
    <row r="22" spans="1:8">
      <c r="A22" s="18"/>
      <c r="B22" s="185" t="s">
        <v>168</v>
      </c>
      <c r="C22" s="186">
        <v>18</v>
      </c>
      <c r="D22" s="19" t="s">
        <v>118</v>
      </c>
      <c r="E22" s="183"/>
      <c r="F22" s="22">
        <f>C22*E22</f>
        <v>0</v>
      </c>
    </row>
    <row r="23" spans="1:8">
      <c r="A23" s="18"/>
      <c r="B23" s="185" t="s">
        <v>169</v>
      </c>
      <c r="C23" s="186">
        <v>1488</v>
      </c>
      <c r="D23" s="19" t="s">
        <v>127</v>
      </c>
      <c r="E23" s="183"/>
      <c r="F23" s="22">
        <f>C23*E23</f>
        <v>0</v>
      </c>
    </row>
    <row r="24" spans="1:8">
      <c r="A24" s="18"/>
      <c r="B24" s="185" t="s">
        <v>170</v>
      </c>
      <c r="C24" s="186">
        <v>744</v>
      </c>
      <c r="D24" s="19" t="s">
        <v>127</v>
      </c>
      <c r="E24" s="183"/>
      <c r="F24" s="22">
        <f>C24*E24</f>
        <v>0</v>
      </c>
    </row>
    <row r="25" spans="1:8">
      <c r="A25" s="18"/>
      <c r="B25" s="185" t="s">
        <v>171</v>
      </c>
      <c r="C25" s="186">
        <v>432</v>
      </c>
      <c r="D25" s="19" t="s">
        <v>118</v>
      </c>
      <c r="E25" s="183"/>
      <c r="F25" s="22">
        <f>C25*E25</f>
        <v>0</v>
      </c>
    </row>
    <row r="26" spans="1:8">
      <c r="A26" s="18"/>
      <c r="B26" s="12"/>
      <c r="D26" s="19"/>
      <c r="E26" s="184"/>
      <c r="F26" s="22"/>
    </row>
    <row r="27" spans="1:8">
      <c r="A27" s="18" t="s">
        <v>132</v>
      </c>
      <c r="B27" s="12"/>
      <c r="D27" s="19"/>
      <c r="E27" s="184"/>
      <c r="F27" s="21">
        <f>SUM(F28:F34)</f>
        <v>0</v>
      </c>
    </row>
    <row r="28" spans="1:8">
      <c r="A28" s="18"/>
      <c r="B28" s="185" t="s">
        <v>169</v>
      </c>
      <c r="C28" s="186">
        <v>510</v>
      </c>
      <c r="D28" s="19" t="s">
        <v>118</v>
      </c>
      <c r="E28" s="183"/>
      <c r="F28" s="22">
        <f>C28*E28</f>
        <v>0</v>
      </c>
    </row>
    <row r="29" spans="1:8">
      <c r="A29" s="18"/>
      <c r="B29" s="185" t="s">
        <v>128</v>
      </c>
      <c r="C29" s="186">
        <v>312</v>
      </c>
      <c r="D29" s="19" t="s">
        <v>118</v>
      </c>
      <c r="E29" s="183"/>
      <c r="F29" s="22">
        <f t="shared" ref="F29:F34" si="2">C29*E29</f>
        <v>0</v>
      </c>
    </row>
    <row r="30" spans="1:8">
      <c r="A30" s="18"/>
      <c r="B30" s="185" t="s">
        <v>153</v>
      </c>
      <c r="C30" s="186">
        <v>240</v>
      </c>
      <c r="D30" s="19" t="s">
        <v>118</v>
      </c>
      <c r="E30" s="183"/>
      <c r="F30" s="22">
        <f t="shared" si="2"/>
        <v>0</v>
      </c>
    </row>
    <row r="31" spans="1:8">
      <c r="A31" s="18"/>
      <c r="B31" s="185" t="s">
        <v>122</v>
      </c>
      <c r="C31" s="186">
        <v>48</v>
      </c>
      <c r="D31" s="19" t="s">
        <v>118</v>
      </c>
      <c r="E31" s="183"/>
      <c r="F31" s="22">
        <f t="shared" si="2"/>
        <v>0</v>
      </c>
    </row>
    <row r="32" spans="1:8">
      <c r="A32" s="18"/>
      <c r="B32" s="185" t="s">
        <v>137</v>
      </c>
      <c r="C32" s="186">
        <v>20</v>
      </c>
      <c r="D32" s="19" t="s">
        <v>118</v>
      </c>
      <c r="E32" s="183"/>
      <c r="F32" s="22">
        <f t="shared" si="2"/>
        <v>0</v>
      </c>
    </row>
    <row r="33" spans="1:6">
      <c r="A33" s="18"/>
      <c r="B33" s="185" t="s">
        <v>172</v>
      </c>
      <c r="C33" s="186">
        <v>120</v>
      </c>
      <c r="D33" s="19" t="s">
        <v>118</v>
      </c>
      <c r="E33" s="183"/>
      <c r="F33" s="22">
        <f t="shared" si="2"/>
        <v>0</v>
      </c>
    </row>
    <row r="34" spans="1:6">
      <c r="A34" s="18"/>
      <c r="B34" s="185" t="s">
        <v>173</v>
      </c>
      <c r="C34" s="186">
        <v>24</v>
      </c>
      <c r="D34" s="19" t="s">
        <v>118</v>
      </c>
      <c r="E34" s="183"/>
      <c r="F34" s="22">
        <f t="shared" si="2"/>
        <v>0</v>
      </c>
    </row>
    <row r="35" spans="1:6">
      <c r="A35" s="18"/>
      <c r="B35" s="12"/>
      <c r="D35" s="19"/>
      <c r="E35" s="184"/>
      <c r="F35" s="22"/>
    </row>
    <row r="36" spans="1:6" ht="15.75">
      <c r="A36" s="13" t="s">
        <v>154</v>
      </c>
      <c r="B36" s="14"/>
      <c r="C36" s="14"/>
      <c r="D36" s="14"/>
      <c r="E36" s="191"/>
      <c r="F36" s="16">
        <f>F37</f>
        <v>0</v>
      </c>
    </row>
    <row r="37" spans="1:6">
      <c r="A37" s="18" t="s">
        <v>154</v>
      </c>
      <c r="B37" s="12"/>
      <c r="D37" s="19"/>
      <c r="E37" s="184"/>
      <c r="F37" s="21">
        <f>SUM(F38:F44)</f>
        <v>0</v>
      </c>
    </row>
    <row r="38" spans="1:6">
      <c r="A38" s="18"/>
      <c r="B38" s="185" t="s">
        <v>174</v>
      </c>
      <c r="C38" s="186">
        <v>1154</v>
      </c>
      <c r="D38" s="19" t="s">
        <v>127</v>
      </c>
      <c r="E38" s="183"/>
      <c r="F38" s="22">
        <f>C38*E38</f>
        <v>0</v>
      </c>
    </row>
    <row r="39" spans="1:6">
      <c r="A39" s="18"/>
      <c r="B39" s="185" t="s">
        <v>148</v>
      </c>
      <c r="C39" s="186">
        <v>33</v>
      </c>
      <c r="D39" s="19" t="s">
        <v>118</v>
      </c>
      <c r="E39" s="183"/>
      <c r="F39" s="22">
        <f t="shared" ref="F39:F44" si="3">C39*E39</f>
        <v>0</v>
      </c>
    </row>
    <row r="40" spans="1:6">
      <c r="A40" s="18"/>
      <c r="B40" s="185" t="s">
        <v>141</v>
      </c>
      <c r="C40" s="186">
        <v>1200</v>
      </c>
      <c r="D40" s="19" t="s">
        <v>118</v>
      </c>
      <c r="E40" s="183"/>
      <c r="F40" s="22">
        <f t="shared" si="3"/>
        <v>0</v>
      </c>
    </row>
    <row r="41" spans="1:6">
      <c r="A41" s="18"/>
      <c r="B41" s="185" t="s">
        <v>142</v>
      </c>
      <c r="C41" s="186">
        <v>1200</v>
      </c>
      <c r="D41" s="19" t="s">
        <v>118</v>
      </c>
      <c r="E41" s="183"/>
      <c r="F41" s="22">
        <f t="shared" si="3"/>
        <v>0</v>
      </c>
    </row>
    <row r="42" spans="1:6">
      <c r="A42" s="18"/>
      <c r="B42" s="185" t="s">
        <v>143</v>
      </c>
      <c r="C42" s="186">
        <v>1200</v>
      </c>
      <c r="D42" s="19" t="s">
        <v>118</v>
      </c>
      <c r="E42" s="183"/>
      <c r="F42" s="22">
        <f t="shared" si="3"/>
        <v>0</v>
      </c>
    </row>
    <row r="43" spans="1:6">
      <c r="A43" s="18"/>
      <c r="B43" s="185" t="s">
        <v>134</v>
      </c>
      <c r="C43" s="186">
        <v>500</v>
      </c>
      <c r="D43" s="19" t="s">
        <v>118</v>
      </c>
      <c r="E43" s="183"/>
      <c r="F43" s="22">
        <f t="shared" si="3"/>
        <v>0</v>
      </c>
    </row>
    <row r="44" spans="1:6">
      <c r="A44" s="18"/>
      <c r="B44" s="185" t="s">
        <v>136</v>
      </c>
      <c r="C44" s="186">
        <v>500</v>
      </c>
      <c r="D44" s="19" t="s">
        <v>118</v>
      </c>
      <c r="E44" s="183"/>
      <c r="F44" s="22">
        <f t="shared" si="3"/>
        <v>0</v>
      </c>
    </row>
    <row r="45" spans="1:6">
      <c r="A45" s="18"/>
      <c r="B45" s="12"/>
      <c r="D45" s="19"/>
      <c r="E45" s="184"/>
      <c r="F45" s="21"/>
    </row>
    <row r="46" spans="1:6" ht="15.75">
      <c r="A46" s="13" t="s">
        <v>161</v>
      </c>
      <c r="B46" s="14"/>
      <c r="C46" s="14"/>
      <c r="D46" s="14"/>
      <c r="E46" s="191"/>
      <c r="F46" s="16">
        <f>F47</f>
        <v>0</v>
      </c>
    </row>
    <row r="47" spans="1:6">
      <c r="A47" s="18" t="s">
        <v>138</v>
      </c>
      <c r="B47" s="12"/>
      <c r="D47" s="19"/>
      <c r="E47" s="184"/>
      <c r="F47" s="21">
        <f>SUM(F48:F72)</f>
        <v>0</v>
      </c>
    </row>
    <row r="48" spans="1:6">
      <c r="A48" s="18"/>
      <c r="B48" s="185" t="s">
        <v>162</v>
      </c>
      <c r="C48" s="186">
        <v>2</v>
      </c>
      <c r="D48" s="19" t="s">
        <v>118</v>
      </c>
      <c r="E48" s="183"/>
      <c r="F48" s="22">
        <f>C48*E48</f>
        <v>0</v>
      </c>
    </row>
    <row r="49" spans="1:6">
      <c r="A49" s="18"/>
      <c r="B49" s="185" t="s">
        <v>175</v>
      </c>
      <c r="C49" s="186">
        <v>2</v>
      </c>
      <c r="D49" s="19" t="s">
        <v>118</v>
      </c>
      <c r="E49" s="183"/>
      <c r="F49" s="22">
        <f t="shared" ref="F49:F72" si="4">C49*E49</f>
        <v>0</v>
      </c>
    </row>
    <row r="50" spans="1:6">
      <c r="A50" s="18"/>
      <c r="B50" s="185" t="s">
        <v>139</v>
      </c>
      <c r="C50" s="186">
        <v>2</v>
      </c>
      <c r="D50" s="19" t="s">
        <v>118</v>
      </c>
      <c r="E50" s="183"/>
      <c r="F50" s="22">
        <f t="shared" si="4"/>
        <v>0</v>
      </c>
    </row>
    <row r="51" spans="1:6">
      <c r="A51" s="18"/>
      <c r="B51" s="185" t="s">
        <v>176</v>
      </c>
      <c r="C51" s="186">
        <v>2</v>
      </c>
      <c r="D51" s="19" t="s">
        <v>118</v>
      </c>
      <c r="E51" s="183"/>
      <c r="F51" s="22">
        <f t="shared" si="4"/>
        <v>0</v>
      </c>
    </row>
    <row r="52" spans="1:6" ht="12.75" customHeight="1">
      <c r="A52" s="13"/>
      <c r="B52" s="185" t="s">
        <v>177</v>
      </c>
      <c r="C52" s="186">
        <v>3</v>
      </c>
      <c r="D52" s="19" t="s">
        <v>118</v>
      </c>
      <c r="E52" s="183"/>
      <c r="F52" s="22">
        <f t="shared" si="4"/>
        <v>0</v>
      </c>
    </row>
    <row r="53" spans="1:6">
      <c r="A53" s="18"/>
      <c r="B53" s="185" t="s">
        <v>178</v>
      </c>
      <c r="C53" s="186">
        <v>3</v>
      </c>
      <c r="D53" s="19" t="s">
        <v>118</v>
      </c>
      <c r="E53" s="183"/>
      <c r="F53" s="22">
        <f t="shared" si="4"/>
        <v>0</v>
      </c>
    </row>
    <row r="54" spans="1:6">
      <c r="A54" s="18"/>
      <c r="B54" s="185" t="s">
        <v>179</v>
      </c>
      <c r="C54" s="186">
        <v>1</v>
      </c>
      <c r="D54" s="19" t="s">
        <v>118</v>
      </c>
      <c r="E54" s="183"/>
      <c r="F54" s="22">
        <f t="shared" si="4"/>
        <v>0</v>
      </c>
    </row>
    <row r="55" spans="1:6" ht="16.5" customHeight="1">
      <c r="A55" s="18"/>
      <c r="B55" s="185" t="s">
        <v>180</v>
      </c>
      <c r="C55" s="186">
        <v>116</v>
      </c>
      <c r="D55" s="19" t="s">
        <v>118</v>
      </c>
      <c r="E55" s="183"/>
      <c r="F55" s="22">
        <f t="shared" si="4"/>
        <v>0</v>
      </c>
    </row>
    <row r="56" spans="1:6">
      <c r="A56" s="18"/>
      <c r="B56" s="185" t="s">
        <v>181</v>
      </c>
      <c r="C56" s="186">
        <v>60</v>
      </c>
      <c r="D56" s="19" t="s">
        <v>118</v>
      </c>
      <c r="E56" s="183"/>
      <c r="F56" s="22">
        <f t="shared" si="4"/>
        <v>0</v>
      </c>
    </row>
    <row r="57" spans="1:6">
      <c r="B57" s="185" t="s">
        <v>229</v>
      </c>
      <c r="C57" s="186">
        <v>60</v>
      </c>
      <c r="D57" s="19" t="s">
        <v>118</v>
      </c>
      <c r="E57" s="183"/>
      <c r="F57" s="22">
        <f t="shared" si="4"/>
        <v>0</v>
      </c>
    </row>
    <row r="58" spans="1:6">
      <c r="A58" s="18"/>
      <c r="B58" s="185" t="s">
        <v>146</v>
      </c>
      <c r="C58" s="186">
        <v>4</v>
      </c>
      <c r="D58" s="19" t="s">
        <v>118</v>
      </c>
      <c r="E58" s="183"/>
      <c r="F58" s="22">
        <f t="shared" si="4"/>
        <v>0</v>
      </c>
    </row>
    <row r="59" spans="1:6">
      <c r="A59" s="18"/>
      <c r="B59" s="185" t="s">
        <v>182</v>
      </c>
      <c r="C59" s="186">
        <v>4</v>
      </c>
      <c r="D59" s="19" t="s">
        <v>118</v>
      </c>
      <c r="E59" s="183"/>
      <c r="F59" s="22">
        <f t="shared" si="4"/>
        <v>0</v>
      </c>
    </row>
    <row r="60" spans="1:6" ht="15.75" customHeight="1">
      <c r="A60" s="18"/>
      <c r="B60" s="185" t="s">
        <v>160</v>
      </c>
      <c r="C60" s="186">
        <v>4</v>
      </c>
      <c r="D60" s="19" t="s">
        <v>118</v>
      </c>
      <c r="E60" s="183"/>
      <c r="F60" s="22">
        <f t="shared" si="4"/>
        <v>0</v>
      </c>
    </row>
    <row r="61" spans="1:6">
      <c r="A61" s="18"/>
      <c r="B61" s="185" t="s">
        <v>183</v>
      </c>
      <c r="C61" s="186">
        <v>4</v>
      </c>
      <c r="D61" s="19" t="s">
        <v>118</v>
      </c>
      <c r="E61" s="183"/>
      <c r="F61" s="22">
        <f t="shared" si="4"/>
        <v>0</v>
      </c>
    </row>
    <row r="62" spans="1:6">
      <c r="A62" s="18"/>
      <c r="B62" s="185" t="s">
        <v>184</v>
      </c>
      <c r="C62" s="186">
        <v>26</v>
      </c>
      <c r="D62" s="19" t="s">
        <v>118</v>
      </c>
      <c r="E62" s="183"/>
      <c r="F62" s="22">
        <f t="shared" si="4"/>
        <v>0</v>
      </c>
    </row>
    <row r="63" spans="1:6">
      <c r="A63" s="18"/>
      <c r="B63" s="185" t="s">
        <v>120</v>
      </c>
      <c r="C63" s="186">
        <v>10</v>
      </c>
      <c r="D63" s="19" t="s">
        <v>127</v>
      </c>
      <c r="E63" s="183"/>
      <c r="F63" s="22">
        <f t="shared" si="4"/>
        <v>0</v>
      </c>
    </row>
    <row r="64" spans="1:6">
      <c r="A64" s="18"/>
      <c r="B64" s="185" t="s">
        <v>131</v>
      </c>
      <c r="C64" s="186">
        <v>10</v>
      </c>
      <c r="D64" s="19" t="s">
        <v>118</v>
      </c>
      <c r="E64" s="183"/>
      <c r="F64" s="22">
        <f t="shared" si="4"/>
        <v>0</v>
      </c>
    </row>
    <row r="65" spans="1:6">
      <c r="B65" s="185" t="s">
        <v>156</v>
      </c>
      <c r="C65" s="186">
        <v>10</v>
      </c>
      <c r="D65" s="19" t="s">
        <v>118</v>
      </c>
      <c r="E65" s="183"/>
      <c r="F65" s="22">
        <f t="shared" si="4"/>
        <v>0</v>
      </c>
    </row>
    <row r="66" spans="1:6">
      <c r="B66" s="185" t="s">
        <v>159</v>
      </c>
      <c r="C66" s="186">
        <v>10</v>
      </c>
      <c r="D66" s="19" t="s">
        <v>118</v>
      </c>
      <c r="E66" s="183"/>
      <c r="F66" s="22">
        <f t="shared" si="4"/>
        <v>0</v>
      </c>
    </row>
    <row r="67" spans="1:6">
      <c r="B67" s="185" t="s">
        <v>153</v>
      </c>
      <c r="C67" s="186">
        <v>48</v>
      </c>
      <c r="D67" s="19" t="s">
        <v>118</v>
      </c>
      <c r="E67" s="183"/>
      <c r="F67" s="22">
        <f t="shared" si="4"/>
        <v>0</v>
      </c>
    </row>
    <row r="68" spans="1:6">
      <c r="B68" s="185" t="s">
        <v>185</v>
      </c>
      <c r="C68" s="186">
        <v>96</v>
      </c>
      <c r="D68" s="19" t="s">
        <v>118</v>
      </c>
      <c r="E68" s="183"/>
      <c r="F68" s="22">
        <f t="shared" si="4"/>
        <v>0</v>
      </c>
    </row>
    <row r="69" spans="1:6">
      <c r="B69" s="185" t="s">
        <v>155</v>
      </c>
      <c r="C69" s="186">
        <v>46</v>
      </c>
      <c r="D69" s="19" t="s">
        <v>118</v>
      </c>
      <c r="E69" s="183"/>
      <c r="F69" s="22">
        <f t="shared" si="4"/>
        <v>0</v>
      </c>
    </row>
    <row r="70" spans="1:6">
      <c r="B70" s="185" t="s">
        <v>145</v>
      </c>
      <c r="C70" s="186">
        <v>22</v>
      </c>
      <c r="D70" s="19" t="s">
        <v>118</v>
      </c>
      <c r="E70" s="183"/>
      <c r="F70" s="22">
        <f t="shared" si="4"/>
        <v>0</v>
      </c>
    </row>
    <row r="71" spans="1:6">
      <c r="A71" s="175"/>
      <c r="B71" s="185" t="s">
        <v>147</v>
      </c>
      <c r="C71" s="186">
        <v>12</v>
      </c>
      <c r="D71" s="19" t="s">
        <v>118</v>
      </c>
      <c r="E71" s="183"/>
      <c r="F71" s="22">
        <f t="shared" si="4"/>
        <v>0</v>
      </c>
    </row>
    <row r="72" spans="1:6">
      <c r="B72" s="185" t="s">
        <v>186</v>
      </c>
      <c r="C72" s="186">
        <v>30</v>
      </c>
      <c r="D72" s="19" t="s">
        <v>187</v>
      </c>
      <c r="E72" s="183"/>
      <c r="F72" s="22">
        <f t="shared" si="4"/>
        <v>0</v>
      </c>
    </row>
    <row r="73" spans="1:6">
      <c r="A73" s="175"/>
      <c r="D73" s="19"/>
      <c r="E73" s="184"/>
      <c r="F73" s="22"/>
    </row>
    <row r="74" spans="1:6" ht="15.75">
      <c r="A74" s="13" t="s">
        <v>188</v>
      </c>
      <c r="B74" s="14"/>
      <c r="C74" s="14"/>
      <c r="D74" s="14"/>
      <c r="E74" s="191"/>
      <c r="F74" s="16">
        <f>F75</f>
        <v>0</v>
      </c>
    </row>
    <row r="75" spans="1:6">
      <c r="A75" s="18" t="s">
        <v>188</v>
      </c>
      <c r="B75" s="12"/>
      <c r="D75" s="19"/>
      <c r="E75" s="184"/>
      <c r="F75" s="21">
        <f>SUM(F76:F78)</f>
        <v>0</v>
      </c>
    </row>
    <row r="76" spans="1:6">
      <c r="A76" s="18"/>
      <c r="B76" s="185" t="s">
        <v>189</v>
      </c>
      <c r="C76" s="186">
        <v>60</v>
      </c>
      <c r="D76" s="19" t="s">
        <v>118</v>
      </c>
      <c r="E76" s="183"/>
      <c r="F76" s="22">
        <f>C76*E76</f>
        <v>0</v>
      </c>
    </row>
    <row r="77" spans="1:6">
      <c r="A77" s="175"/>
      <c r="B77" s="185" t="s">
        <v>190</v>
      </c>
      <c r="C77" s="186">
        <v>60</v>
      </c>
      <c r="D77" s="19" t="s">
        <v>118</v>
      </c>
      <c r="E77" s="183"/>
      <c r="F77" s="22">
        <f>C77*E77</f>
        <v>0</v>
      </c>
    </row>
    <row r="78" spans="1:6">
      <c r="A78" s="175"/>
      <c r="B78" s="185" t="s">
        <v>191</v>
      </c>
      <c r="C78" s="186">
        <v>120</v>
      </c>
      <c r="D78" s="19" t="s">
        <v>118</v>
      </c>
      <c r="E78" s="183"/>
      <c r="F78" s="22">
        <f>C78*E78</f>
        <v>0</v>
      </c>
    </row>
    <row r="79" spans="1:6">
      <c r="A79" s="175"/>
      <c r="D79" s="19"/>
      <c r="E79" s="184"/>
      <c r="F79" s="22"/>
    </row>
    <row r="80" spans="1:6" ht="15.75">
      <c r="A80" s="13" t="s">
        <v>121</v>
      </c>
      <c r="B80" s="14"/>
      <c r="C80" s="14"/>
      <c r="D80" s="14"/>
      <c r="E80" s="191"/>
      <c r="F80" s="16">
        <f>F81</f>
        <v>0</v>
      </c>
    </row>
    <row r="81" spans="1:6">
      <c r="A81" s="18" t="s">
        <v>121</v>
      </c>
      <c r="B81" s="12"/>
      <c r="D81" s="19"/>
      <c r="E81" s="184"/>
      <c r="F81" s="21">
        <f>SUM(F82:F83)</f>
        <v>0</v>
      </c>
    </row>
    <row r="82" spans="1:6" ht="12.75" customHeight="1">
      <c r="A82" s="18"/>
      <c r="B82" s="185" t="s">
        <v>192</v>
      </c>
      <c r="C82" s="19">
        <v>60</v>
      </c>
      <c r="D82" s="19" t="s">
        <v>118</v>
      </c>
      <c r="E82" s="183"/>
      <c r="F82" s="22">
        <f>C82*E82</f>
        <v>0</v>
      </c>
    </row>
    <row r="83" spans="1:6">
      <c r="A83" s="175"/>
      <c r="B83" s="185" t="s">
        <v>130</v>
      </c>
      <c r="C83" s="19">
        <v>120</v>
      </c>
      <c r="D83" s="19" t="s">
        <v>118</v>
      </c>
      <c r="E83" s="183"/>
      <c r="F83" s="22">
        <f>C83*E83</f>
        <v>0</v>
      </c>
    </row>
    <row r="84" spans="1:6">
      <c r="A84" s="175"/>
      <c r="D84" s="19"/>
      <c r="E84" s="184"/>
      <c r="F84" s="22"/>
    </row>
    <row r="85" spans="1:6" ht="15.75">
      <c r="A85" s="13" t="s">
        <v>157</v>
      </c>
      <c r="B85" s="14"/>
      <c r="C85" s="14"/>
      <c r="D85" s="14"/>
      <c r="E85" s="191"/>
      <c r="F85" s="16">
        <f>F86</f>
        <v>0</v>
      </c>
    </row>
    <row r="86" spans="1:6">
      <c r="A86" s="18" t="s">
        <v>157</v>
      </c>
      <c r="B86" s="12"/>
      <c r="D86" s="19"/>
      <c r="E86" s="184"/>
      <c r="F86" s="21">
        <f>SUM(F87:F92)</f>
        <v>0</v>
      </c>
    </row>
    <row r="87" spans="1:6">
      <c r="A87" s="18"/>
      <c r="B87" s="185" t="s">
        <v>344</v>
      </c>
      <c r="C87" s="186">
        <v>484</v>
      </c>
      <c r="D87" s="19" t="s">
        <v>345</v>
      </c>
      <c r="E87" s="183"/>
      <c r="F87" s="22">
        <f t="shared" ref="F87:F92" si="5">C87*E87</f>
        <v>0</v>
      </c>
    </row>
    <row r="88" spans="1:6">
      <c r="A88" s="175"/>
      <c r="B88" s="185" t="s">
        <v>133</v>
      </c>
      <c r="C88" s="186">
        <v>14</v>
      </c>
      <c r="D88" s="19" t="s">
        <v>118</v>
      </c>
      <c r="E88" s="183"/>
      <c r="F88" s="22">
        <f t="shared" si="5"/>
        <v>0</v>
      </c>
    </row>
    <row r="89" spans="1:6">
      <c r="A89" s="175"/>
      <c r="B89" s="185" t="s">
        <v>135</v>
      </c>
      <c r="C89" s="186">
        <v>106</v>
      </c>
      <c r="D89" s="19" t="s">
        <v>118</v>
      </c>
      <c r="E89" s="183"/>
      <c r="F89" s="22">
        <f t="shared" si="5"/>
        <v>0</v>
      </c>
    </row>
    <row r="90" spans="1:6">
      <c r="A90" s="175"/>
      <c r="B90" s="185" t="s">
        <v>134</v>
      </c>
      <c r="C90" s="186">
        <v>2100</v>
      </c>
      <c r="D90" s="19" t="s">
        <v>118</v>
      </c>
      <c r="E90" s="183"/>
      <c r="F90" s="22">
        <f t="shared" si="5"/>
        <v>0</v>
      </c>
    </row>
    <row r="91" spans="1:6">
      <c r="A91" s="175"/>
      <c r="B91" s="185" t="s">
        <v>136</v>
      </c>
      <c r="C91" s="186">
        <v>2100</v>
      </c>
      <c r="D91" s="19" t="s">
        <v>118</v>
      </c>
      <c r="E91" s="183"/>
      <c r="F91" s="22">
        <f t="shared" si="5"/>
        <v>0</v>
      </c>
    </row>
    <row r="92" spans="1:6">
      <c r="A92" s="175"/>
      <c r="B92" s="185" t="s">
        <v>210</v>
      </c>
      <c r="C92" s="186">
        <v>12</v>
      </c>
      <c r="D92" s="19" t="s">
        <v>118</v>
      </c>
      <c r="E92" s="183"/>
      <c r="F92" s="22">
        <f t="shared" si="5"/>
        <v>0</v>
      </c>
    </row>
    <row r="93" spans="1:6">
      <c r="A93" s="175"/>
      <c r="D93" s="19"/>
      <c r="E93" s="184"/>
      <c r="F93" s="22"/>
    </row>
    <row r="94" spans="1:6" ht="15.75">
      <c r="A94" s="13" t="s">
        <v>158</v>
      </c>
      <c r="B94" s="14"/>
      <c r="C94" s="14"/>
      <c r="D94" s="14"/>
      <c r="E94" s="191"/>
      <c r="F94" s="16">
        <f>F95+F101+F115+F124+F127+F130</f>
        <v>0</v>
      </c>
    </row>
    <row r="95" spans="1:6">
      <c r="A95" s="18" t="s">
        <v>228</v>
      </c>
      <c r="B95" s="12"/>
      <c r="D95" s="19"/>
      <c r="E95" s="184"/>
      <c r="F95" s="21">
        <f>SUM(F96:F99)</f>
        <v>0</v>
      </c>
    </row>
    <row r="96" spans="1:6">
      <c r="A96" s="18"/>
      <c r="B96" s="185" t="s">
        <v>193</v>
      </c>
      <c r="C96" s="186">
        <v>236</v>
      </c>
      <c r="D96" s="19" t="s">
        <v>118</v>
      </c>
      <c r="E96" s="183"/>
      <c r="F96" s="22">
        <f>C96*E96</f>
        <v>0</v>
      </c>
    </row>
    <row r="97" spans="1:6">
      <c r="A97" s="175"/>
      <c r="B97" s="185" t="s">
        <v>194</v>
      </c>
      <c r="C97" s="186">
        <v>92</v>
      </c>
      <c r="D97" s="19" t="s">
        <v>197</v>
      </c>
      <c r="E97" s="183"/>
      <c r="F97" s="22">
        <f>C97*E97</f>
        <v>0</v>
      </c>
    </row>
    <row r="98" spans="1:6">
      <c r="A98" s="175"/>
      <c r="B98" s="185" t="s">
        <v>195</v>
      </c>
      <c r="C98" s="186">
        <v>10</v>
      </c>
      <c r="D98" s="19" t="s">
        <v>197</v>
      </c>
      <c r="E98" s="183"/>
      <c r="F98" s="22">
        <f>C98*E98</f>
        <v>0</v>
      </c>
    </row>
    <row r="99" spans="1:6">
      <c r="A99" s="175"/>
      <c r="B99" s="185" t="s">
        <v>196</v>
      </c>
      <c r="C99" s="186">
        <v>5100</v>
      </c>
      <c r="D99" s="19" t="s">
        <v>118</v>
      </c>
      <c r="E99" s="183"/>
      <c r="F99" s="22">
        <f>C99*E99</f>
        <v>0</v>
      </c>
    </row>
    <row r="100" spans="1:6">
      <c r="A100" s="175"/>
      <c r="B100" s="185"/>
      <c r="C100" s="186"/>
      <c r="D100" s="19"/>
      <c r="E100" s="184"/>
      <c r="F100" s="22"/>
    </row>
    <row r="101" spans="1:6">
      <c r="A101" s="175" t="s">
        <v>198</v>
      </c>
      <c r="D101" s="19"/>
      <c r="E101" s="184"/>
      <c r="F101" s="179">
        <f>SUM(F102:F113)</f>
        <v>0</v>
      </c>
    </row>
    <row r="102" spans="1:6">
      <c r="B102" s="185" t="s">
        <v>199</v>
      </c>
      <c r="C102" s="186">
        <v>96</v>
      </c>
      <c r="D102" s="19" t="s">
        <v>118</v>
      </c>
      <c r="E102" s="183"/>
      <c r="F102" s="22">
        <f>C102*E102</f>
        <v>0</v>
      </c>
    </row>
    <row r="103" spans="1:6">
      <c r="A103" s="175"/>
      <c r="B103" s="185" t="s">
        <v>200</v>
      </c>
      <c r="C103" s="186">
        <v>96</v>
      </c>
      <c r="D103" s="19" t="s">
        <v>118</v>
      </c>
      <c r="E103" s="183"/>
      <c r="F103" s="22">
        <f t="shared" ref="F103:F113" si="6">C103*E103</f>
        <v>0</v>
      </c>
    </row>
    <row r="104" spans="1:6">
      <c r="A104" s="175"/>
      <c r="B104" s="185" t="s">
        <v>201</v>
      </c>
      <c r="C104" s="186">
        <v>1200</v>
      </c>
      <c r="D104" s="19" t="s">
        <v>118</v>
      </c>
      <c r="E104" s="183"/>
      <c r="F104" s="22">
        <f t="shared" si="6"/>
        <v>0</v>
      </c>
    </row>
    <row r="105" spans="1:6">
      <c r="A105" s="175"/>
      <c r="B105" s="185" t="s">
        <v>202</v>
      </c>
      <c r="C105" s="186">
        <v>1200</v>
      </c>
      <c r="D105" s="19" t="s">
        <v>118</v>
      </c>
      <c r="E105" s="183"/>
      <c r="F105" s="22">
        <f t="shared" si="6"/>
        <v>0</v>
      </c>
    </row>
    <row r="106" spans="1:6">
      <c r="A106" s="175"/>
      <c r="B106" s="185" t="s">
        <v>203</v>
      </c>
      <c r="C106" s="186">
        <v>12</v>
      </c>
      <c r="D106" s="19" t="s">
        <v>118</v>
      </c>
      <c r="E106" s="183"/>
      <c r="F106" s="22">
        <f t="shared" si="6"/>
        <v>0</v>
      </c>
    </row>
    <row r="107" spans="1:6" ht="15" customHeight="1">
      <c r="A107" s="175"/>
      <c r="B107" s="185" t="s">
        <v>204</v>
      </c>
      <c r="C107" s="186">
        <v>36</v>
      </c>
      <c r="D107" s="19" t="s">
        <v>118</v>
      </c>
      <c r="E107" s="183"/>
      <c r="F107" s="22">
        <f t="shared" si="6"/>
        <v>0</v>
      </c>
    </row>
    <row r="108" spans="1:6">
      <c r="A108" s="175"/>
      <c r="B108" s="185" t="s">
        <v>205</v>
      </c>
      <c r="C108" s="186">
        <v>6</v>
      </c>
      <c r="D108" s="19" t="s">
        <v>118</v>
      </c>
      <c r="E108" s="183"/>
      <c r="F108" s="22">
        <f t="shared" si="6"/>
        <v>0</v>
      </c>
    </row>
    <row r="109" spans="1:6">
      <c r="A109" s="175"/>
      <c r="B109" s="185" t="s">
        <v>206</v>
      </c>
      <c r="C109" s="186">
        <v>6</v>
      </c>
      <c r="D109" s="19" t="s">
        <v>118</v>
      </c>
      <c r="E109" s="183"/>
      <c r="F109" s="22">
        <f t="shared" si="6"/>
        <v>0</v>
      </c>
    </row>
    <row r="110" spans="1:6">
      <c r="A110" s="175"/>
      <c r="B110" s="185" t="s">
        <v>140</v>
      </c>
      <c r="C110" s="186">
        <v>90</v>
      </c>
      <c r="D110" s="19" t="s">
        <v>127</v>
      </c>
      <c r="E110" s="183"/>
      <c r="F110" s="22">
        <f t="shared" si="6"/>
        <v>0</v>
      </c>
    </row>
    <row r="111" spans="1:6">
      <c r="A111" s="175"/>
      <c r="B111" s="185" t="s">
        <v>207</v>
      </c>
      <c r="C111" s="186">
        <v>96</v>
      </c>
      <c r="D111" s="19" t="s">
        <v>118</v>
      </c>
      <c r="E111" s="183"/>
      <c r="F111" s="22">
        <f t="shared" si="6"/>
        <v>0</v>
      </c>
    </row>
    <row r="112" spans="1:6">
      <c r="A112" s="175"/>
      <c r="B112" s="185" t="s">
        <v>208</v>
      </c>
      <c r="C112" s="186">
        <v>6</v>
      </c>
      <c r="D112" s="19" t="s">
        <v>118</v>
      </c>
      <c r="E112" s="183"/>
      <c r="F112" s="22">
        <f t="shared" si="6"/>
        <v>0</v>
      </c>
    </row>
    <row r="113" spans="1:6">
      <c r="A113" s="175"/>
      <c r="B113" s="185" t="s">
        <v>209</v>
      </c>
      <c r="C113" s="186">
        <v>6</v>
      </c>
      <c r="D113" s="19" t="s">
        <v>118</v>
      </c>
      <c r="E113" s="183"/>
      <c r="F113" s="22">
        <f t="shared" si="6"/>
        <v>0</v>
      </c>
    </row>
    <row r="114" spans="1:6">
      <c r="A114" s="175"/>
      <c r="D114" s="19"/>
      <c r="E114" s="184"/>
      <c r="F114" s="22"/>
    </row>
    <row r="115" spans="1:6">
      <c r="A115" s="18" t="s">
        <v>218</v>
      </c>
      <c r="B115" s="12"/>
      <c r="D115" s="19"/>
      <c r="E115" s="184"/>
      <c r="F115" s="21">
        <f>SUM(F116:F122)</f>
        <v>0</v>
      </c>
    </row>
    <row r="116" spans="1:6">
      <c r="A116" s="18"/>
      <c r="B116" s="12" t="s">
        <v>211</v>
      </c>
      <c r="C116" s="186">
        <v>18</v>
      </c>
      <c r="D116" s="19" t="s">
        <v>118</v>
      </c>
      <c r="E116" s="183"/>
      <c r="F116" s="22">
        <f>C116*E116</f>
        <v>0</v>
      </c>
    </row>
    <row r="117" spans="1:6">
      <c r="A117" s="175"/>
      <c r="B117" s="28" t="s">
        <v>212</v>
      </c>
      <c r="C117" s="186">
        <v>18</v>
      </c>
      <c r="D117" s="19" t="s">
        <v>118</v>
      </c>
      <c r="E117" s="183"/>
      <c r="F117" s="22">
        <f t="shared" ref="F117:F122" si="7">C117*E117</f>
        <v>0</v>
      </c>
    </row>
    <row r="118" spans="1:6">
      <c r="A118" s="175"/>
      <c r="B118" s="28" t="s">
        <v>213</v>
      </c>
      <c r="C118" s="186">
        <v>18</v>
      </c>
      <c r="D118" s="19" t="s">
        <v>118</v>
      </c>
      <c r="E118" s="183"/>
      <c r="F118" s="22">
        <f t="shared" si="7"/>
        <v>0</v>
      </c>
    </row>
    <row r="119" spans="1:6">
      <c r="A119" s="175"/>
      <c r="B119" s="28" t="s">
        <v>214</v>
      </c>
      <c r="C119" s="186">
        <v>36</v>
      </c>
      <c r="D119" s="19" t="s">
        <v>118</v>
      </c>
      <c r="E119" s="183"/>
      <c r="F119" s="22">
        <f t="shared" si="7"/>
        <v>0</v>
      </c>
    </row>
    <row r="120" spans="1:6">
      <c r="A120" s="175"/>
      <c r="B120" s="28" t="s">
        <v>215</v>
      </c>
      <c r="C120" s="186">
        <v>18</v>
      </c>
      <c r="D120" s="19" t="s">
        <v>118</v>
      </c>
      <c r="E120" s="183"/>
      <c r="F120" s="22">
        <f t="shared" si="7"/>
        <v>0</v>
      </c>
    </row>
    <row r="121" spans="1:6">
      <c r="A121" s="175"/>
      <c r="B121" s="28" t="s">
        <v>216</v>
      </c>
      <c r="C121" s="186">
        <v>18</v>
      </c>
      <c r="D121" s="19" t="s">
        <v>118</v>
      </c>
      <c r="E121" s="183"/>
      <c r="F121" s="22">
        <f t="shared" si="7"/>
        <v>0</v>
      </c>
    </row>
    <row r="122" spans="1:6">
      <c r="A122" s="175"/>
      <c r="B122" s="28" t="s">
        <v>217</v>
      </c>
      <c r="C122" s="186">
        <v>18</v>
      </c>
      <c r="D122" s="19" t="s">
        <v>118</v>
      </c>
      <c r="E122" s="183"/>
      <c r="F122" s="22">
        <f t="shared" si="7"/>
        <v>0</v>
      </c>
    </row>
    <row r="123" spans="1:6">
      <c r="A123" s="175"/>
      <c r="D123" s="19"/>
      <c r="E123" s="184"/>
      <c r="F123" s="22"/>
    </row>
    <row r="124" spans="1:6">
      <c r="A124" s="175" t="s">
        <v>219</v>
      </c>
      <c r="D124" s="19"/>
      <c r="E124" s="184"/>
      <c r="F124" s="179">
        <f>SUM(F125:F125)</f>
        <v>0</v>
      </c>
    </row>
    <row r="125" spans="1:6">
      <c r="A125" s="175"/>
      <c r="B125" s="185" t="s">
        <v>331</v>
      </c>
      <c r="C125" s="19">
        <v>45</v>
      </c>
      <c r="D125" s="19" t="s">
        <v>345</v>
      </c>
      <c r="E125" s="183"/>
      <c r="F125" s="22">
        <f>C125*E125</f>
        <v>0</v>
      </c>
    </row>
    <row r="126" spans="1:6">
      <c r="A126" s="175"/>
      <c r="D126" s="19"/>
      <c r="E126" s="184"/>
      <c r="F126" s="22"/>
    </row>
    <row r="127" spans="1:6">
      <c r="A127" s="175" t="s">
        <v>220</v>
      </c>
      <c r="D127" s="19"/>
      <c r="E127" s="184"/>
      <c r="F127" s="179">
        <f>SUM(F128:F128)</f>
        <v>0</v>
      </c>
    </row>
    <row r="128" spans="1:6">
      <c r="A128" s="175"/>
      <c r="B128" s="185" t="s">
        <v>221</v>
      </c>
      <c r="C128" s="19">
        <v>5</v>
      </c>
      <c r="D128" s="19" t="s">
        <v>118</v>
      </c>
      <c r="E128" s="183"/>
      <c r="F128" s="22">
        <f>C128*E128</f>
        <v>0</v>
      </c>
    </row>
    <row r="129" spans="1:6">
      <c r="A129" s="175"/>
      <c r="D129" s="19"/>
      <c r="E129" s="184"/>
      <c r="F129" s="22"/>
    </row>
    <row r="130" spans="1:6">
      <c r="A130" s="18" t="s">
        <v>222</v>
      </c>
      <c r="B130" s="12"/>
      <c r="D130" s="19"/>
      <c r="E130" s="184"/>
      <c r="F130" s="21">
        <f>SUM(F131:F133)</f>
        <v>0</v>
      </c>
    </row>
    <row r="131" spans="1:6">
      <c r="A131" s="18"/>
      <c r="B131" s="185" t="s">
        <v>223</v>
      </c>
      <c r="C131" s="19">
        <v>3</v>
      </c>
      <c r="D131" s="19" t="s">
        <v>118</v>
      </c>
      <c r="E131" s="183"/>
      <c r="F131" s="22">
        <f>C131*E131</f>
        <v>0</v>
      </c>
    </row>
    <row r="132" spans="1:6">
      <c r="A132" s="175"/>
      <c r="B132" s="185" t="s">
        <v>224</v>
      </c>
      <c r="C132" s="19">
        <v>6</v>
      </c>
      <c r="D132" s="19" t="s">
        <v>118</v>
      </c>
      <c r="E132" s="183"/>
      <c r="F132" s="22">
        <f>C132*E132</f>
        <v>0</v>
      </c>
    </row>
    <row r="133" spans="1:6">
      <c r="A133" s="175"/>
      <c r="B133" s="185" t="s">
        <v>225</v>
      </c>
      <c r="C133" s="19">
        <v>3</v>
      </c>
      <c r="D133" s="19" t="s">
        <v>118</v>
      </c>
      <c r="E133" s="183"/>
      <c r="F133" s="22">
        <f>C133*E133</f>
        <v>0</v>
      </c>
    </row>
    <row r="134" spans="1:6">
      <c r="E134" s="192"/>
    </row>
    <row r="135" spans="1:6" ht="15.75">
      <c r="A135" s="189" t="s">
        <v>346</v>
      </c>
      <c r="B135" s="23"/>
      <c r="C135" s="23"/>
      <c r="D135" s="23"/>
      <c r="E135" s="184"/>
      <c r="F135" s="190">
        <f>F136</f>
        <v>0</v>
      </c>
    </row>
    <row r="136" spans="1:6">
      <c r="B136" s="23" t="s">
        <v>348</v>
      </c>
      <c r="C136" s="23">
        <v>3</v>
      </c>
      <c r="D136" s="23" t="s">
        <v>118</v>
      </c>
      <c r="E136" s="183"/>
      <c r="F136" s="22">
        <f>C136*E136</f>
        <v>0</v>
      </c>
    </row>
    <row r="137" spans="1:6">
      <c r="A137" s="175"/>
      <c r="B137" s="185"/>
      <c r="D137" s="19"/>
      <c r="E137" s="184"/>
      <c r="F137" s="22"/>
    </row>
    <row r="138" spans="1:6" ht="15.75">
      <c r="A138" s="13" t="s">
        <v>226</v>
      </c>
      <c r="D138" s="19"/>
      <c r="E138" s="184"/>
      <c r="F138" s="16">
        <f>F139</f>
        <v>0</v>
      </c>
    </row>
    <row r="139" spans="1:6">
      <c r="A139" s="175" t="s">
        <v>226</v>
      </c>
      <c r="D139" s="19"/>
      <c r="E139" s="184"/>
      <c r="F139" s="179">
        <f>SUM(F140:F141)</f>
        <v>0</v>
      </c>
    </row>
    <row r="140" spans="1:6">
      <c r="A140" s="175"/>
      <c r="B140" s="28" t="s">
        <v>230</v>
      </c>
      <c r="C140" s="19">
        <v>60</v>
      </c>
      <c r="D140" s="19" t="s">
        <v>118</v>
      </c>
      <c r="E140" s="183"/>
      <c r="F140" s="22">
        <f>C140*E140</f>
        <v>0</v>
      </c>
    </row>
    <row r="141" spans="1:6">
      <c r="B141" s="28" t="s">
        <v>227</v>
      </c>
      <c r="C141" s="19">
        <v>60</v>
      </c>
      <c r="D141" s="12" t="s">
        <v>118</v>
      </c>
      <c r="E141" s="183"/>
      <c r="F141" s="22">
        <f>C141*E141</f>
        <v>0</v>
      </c>
    </row>
    <row r="142" spans="1:6">
      <c r="E142" s="192"/>
    </row>
    <row r="143" spans="1:6">
      <c r="B143" s="12" t="s">
        <v>38</v>
      </c>
      <c r="C143" s="19">
        <v>1</v>
      </c>
      <c r="D143" s="19" t="s">
        <v>347</v>
      </c>
      <c r="E143" s="183"/>
      <c r="F143" s="22">
        <f>C143*E143</f>
        <v>0</v>
      </c>
    </row>
    <row r="145" spans="2:6" ht="15.75">
      <c r="B145" s="24" t="s">
        <v>123</v>
      </c>
      <c r="C145" s="176"/>
      <c r="D145" s="25"/>
      <c r="E145" s="26"/>
      <c r="F145" s="27">
        <f>F8+F13+F36+F46+F74+F80+F85+F94+F138+F143</f>
        <v>0</v>
      </c>
    </row>
  </sheetData>
  <sheetProtection algorithmName="SHA-512" hashValue="fDkPxUu9p2DIqT08qoI17SIYSOcEAvaVZKaMVSaX03k73xzveimITwnUdDEIe7ywUWfvtbndceeKy1VXbqgBqA==" saltValue="8aKoiP8wykB8IU78pxFKXw==" spinCount="100000" sheet="1" objects="1" scenarios="1"/>
  <pageMargins left="0.70866141732283472" right="0.70866141732283472" top="0.78740157480314965" bottom="0.78740157480314965" header="0.31496062992125984" footer="0.31496062992125984"/>
  <pageSetup paperSize="9" scale="64" fitToHeight="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E21DB-62B0-4217-A102-5BEBB8D8701A}">
  <sheetPr>
    <pageSetUpPr fitToPage="1"/>
  </sheetPr>
  <dimension ref="A1:F129"/>
  <sheetViews>
    <sheetView tabSelected="1" zoomScaleNormal="100" workbookViewId="0">
      <selection activeCell="E9" sqref="E9"/>
    </sheetView>
  </sheetViews>
  <sheetFormatPr defaultColWidth="9.140625" defaultRowHeight="12.75"/>
  <cols>
    <col min="1" max="1" width="15.42578125" style="12" customWidth="1"/>
    <col min="2" max="2" width="58.42578125" style="28" customWidth="1"/>
    <col min="3" max="3" width="11.7109375" style="19" customWidth="1"/>
    <col min="4" max="4" width="7.42578125" style="12" customWidth="1"/>
    <col min="5" max="5" width="22.7109375" style="29" customWidth="1"/>
    <col min="6" max="6" width="24.7109375" style="20" customWidth="1"/>
    <col min="7" max="16384" width="9.140625" style="12"/>
  </cols>
  <sheetData>
    <row r="1" spans="1:6" s="7" customFormat="1" ht="17.25" customHeight="1">
      <c r="A1" s="3" t="s">
        <v>109</v>
      </c>
      <c r="B1" s="4"/>
      <c r="C1" s="4"/>
      <c r="D1" s="4"/>
      <c r="E1" s="5"/>
      <c r="F1" s="6"/>
    </row>
    <row r="2" spans="1:6" s="7" customFormat="1" ht="12.75" customHeight="1">
      <c r="A2" s="8" t="s">
        <v>110</v>
      </c>
      <c r="B2" s="8" t="s">
        <v>330</v>
      </c>
      <c r="C2" s="4"/>
      <c r="D2" s="4"/>
      <c r="E2" s="5"/>
      <c r="F2" s="6"/>
    </row>
    <row r="3" spans="1:6" s="7" customFormat="1" ht="12.75" customHeight="1">
      <c r="A3" s="8" t="s">
        <v>124</v>
      </c>
      <c r="B3" s="4" t="s">
        <v>340</v>
      </c>
      <c r="C3" s="4"/>
      <c r="D3" s="4"/>
      <c r="E3" s="5" t="s">
        <v>111</v>
      </c>
      <c r="F3" s="4" t="s">
        <v>329</v>
      </c>
    </row>
    <row r="4" spans="1:6" s="7" customFormat="1" ht="13.5" customHeight="1">
      <c r="A4" s="8"/>
      <c r="B4" s="4"/>
      <c r="C4" s="8"/>
      <c r="D4" s="4"/>
      <c r="E4" s="5" t="s">
        <v>112</v>
      </c>
      <c r="F4" s="2"/>
    </row>
    <row r="5" spans="1:6" s="7" customFormat="1" ht="12.75" customHeight="1">
      <c r="A5" s="4" t="s">
        <v>113</v>
      </c>
      <c r="B5" s="4"/>
      <c r="C5" s="4"/>
      <c r="D5" s="4"/>
      <c r="E5" s="5" t="s">
        <v>114</v>
      </c>
      <c r="F5" s="6"/>
    </row>
    <row r="6" spans="1:6" s="7" customFormat="1" ht="9.75" customHeight="1" thickBot="1">
      <c r="A6" s="4"/>
      <c r="B6" s="4"/>
      <c r="C6" s="4"/>
      <c r="D6" s="4"/>
      <c r="E6" s="5"/>
      <c r="F6" s="6"/>
    </row>
    <row r="7" spans="1:6" ht="23.25" thickBot="1">
      <c r="A7" s="9" t="s">
        <v>119</v>
      </c>
      <c r="B7" s="9" t="s">
        <v>115</v>
      </c>
      <c r="C7" s="9" t="s">
        <v>116</v>
      </c>
      <c r="D7" s="9" t="s">
        <v>117</v>
      </c>
      <c r="E7" s="10" t="s">
        <v>125</v>
      </c>
      <c r="F7" s="11" t="s">
        <v>126</v>
      </c>
    </row>
    <row r="8" spans="1:6" s="17" customFormat="1" ht="15.75">
      <c r="A8" s="13" t="s">
        <v>231</v>
      </c>
      <c r="B8" s="14"/>
      <c r="C8" s="14"/>
      <c r="D8" s="14"/>
      <c r="E8" s="15"/>
      <c r="F8" s="16">
        <f>SUM(F9:F22)</f>
        <v>0</v>
      </c>
    </row>
    <row r="9" spans="1:6">
      <c r="A9" s="18"/>
      <c r="B9" s="12" t="s">
        <v>232</v>
      </c>
      <c r="C9" s="19">
        <v>50</v>
      </c>
      <c r="D9" s="19" t="s">
        <v>118</v>
      </c>
      <c r="E9" s="193"/>
      <c r="F9" s="22">
        <f>C9*E9</f>
        <v>0</v>
      </c>
    </row>
    <row r="10" spans="1:6">
      <c r="A10" s="18"/>
      <c r="B10" s="12" t="s">
        <v>233</v>
      </c>
      <c r="C10" s="19">
        <v>100</v>
      </c>
      <c r="D10" s="19" t="s">
        <v>118</v>
      </c>
      <c r="E10" s="193"/>
      <c r="F10" s="22">
        <f t="shared" ref="F10:F70" si="0">C10*E10</f>
        <v>0</v>
      </c>
    </row>
    <row r="11" spans="1:6" ht="15.75">
      <c r="A11" s="13"/>
      <c r="B11" s="19" t="s">
        <v>234</v>
      </c>
      <c r="C11" s="14">
        <v>125</v>
      </c>
      <c r="D11" s="14" t="s">
        <v>187</v>
      </c>
      <c r="E11" s="193"/>
      <c r="F11" s="22">
        <f t="shared" si="0"/>
        <v>0</v>
      </c>
    </row>
    <row r="12" spans="1:6">
      <c r="A12" s="18"/>
      <c r="B12" s="185" t="s">
        <v>235</v>
      </c>
      <c r="C12" s="186">
        <v>40</v>
      </c>
      <c r="D12" s="19" t="s">
        <v>187</v>
      </c>
      <c r="E12" s="193"/>
      <c r="F12" s="22">
        <f t="shared" si="0"/>
        <v>0</v>
      </c>
    </row>
    <row r="13" spans="1:6">
      <c r="A13" s="18"/>
      <c r="B13" s="185" t="s">
        <v>236</v>
      </c>
      <c r="C13" s="186">
        <v>2</v>
      </c>
      <c r="D13" s="19" t="s">
        <v>118</v>
      </c>
      <c r="E13" s="193"/>
      <c r="F13" s="22">
        <f t="shared" si="0"/>
        <v>0</v>
      </c>
    </row>
    <row r="14" spans="1:6">
      <c r="A14" s="18"/>
      <c r="B14" s="185" t="s">
        <v>237</v>
      </c>
      <c r="C14" s="186">
        <v>1</v>
      </c>
      <c r="D14" s="19" t="s">
        <v>118</v>
      </c>
      <c r="E14" s="193"/>
      <c r="F14" s="22">
        <f t="shared" si="0"/>
        <v>0</v>
      </c>
    </row>
    <row r="15" spans="1:6">
      <c r="A15" s="18"/>
      <c r="B15" s="185" t="s">
        <v>238</v>
      </c>
      <c r="C15" s="186">
        <v>70</v>
      </c>
      <c r="D15" s="19" t="s">
        <v>187</v>
      </c>
      <c r="E15" s="193"/>
      <c r="F15" s="22">
        <f t="shared" si="0"/>
        <v>0</v>
      </c>
    </row>
    <row r="16" spans="1:6">
      <c r="A16" s="18"/>
      <c r="B16" s="185" t="s">
        <v>239</v>
      </c>
      <c r="C16" s="186">
        <v>6</v>
      </c>
      <c r="D16" s="19" t="s">
        <v>118</v>
      </c>
      <c r="E16" s="193"/>
      <c r="F16" s="22">
        <f t="shared" si="0"/>
        <v>0</v>
      </c>
    </row>
    <row r="17" spans="1:6">
      <c r="A17" s="18"/>
      <c r="B17" s="185" t="s">
        <v>240</v>
      </c>
      <c r="C17" s="186">
        <v>6</v>
      </c>
      <c r="D17" s="19" t="s">
        <v>118</v>
      </c>
      <c r="E17" s="193"/>
      <c r="F17" s="22">
        <f t="shared" si="0"/>
        <v>0</v>
      </c>
    </row>
    <row r="18" spans="1:6">
      <c r="A18" s="18"/>
      <c r="B18" s="185" t="s">
        <v>241</v>
      </c>
      <c r="C18" s="186">
        <v>2</v>
      </c>
      <c r="D18" s="19" t="s">
        <v>118</v>
      </c>
      <c r="E18" s="193"/>
      <c r="F18" s="22">
        <f t="shared" si="0"/>
        <v>0</v>
      </c>
    </row>
    <row r="19" spans="1:6">
      <c r="A19" s="18"/>
      <c r="B19" s="185" t="s">
        <v>242</v>
      </c>
      <c r="C19" s="186">
        <v>750</v>
      </c>
      <c r="D19" s="19" t="s">
        <v>118</v>
      </c>
      <c r="E19" s="193"/>
      <c r="F19" s="22">
        <f t="shared" si="0"/>
        <v>0</v>
      </c>
    </row>
    <row r="20" spans="1:6">
      <c r="A20" s="18"/>
      <c r="B20" s="185" t="s">
        <v>243</v>
      </c>
      <c r="C20" s="186">
        <v>25</v>
      </c>
      <c r="D20" s="19" t="s">
        <v>246</v>
      </c>
      <c r="E20" s="193"/>
      <c r="F20" s="22">
        <f t="shared" si="0"/>
        <v>0</v>
      </c>
    </row>
    <row r="21" spans="1:6">
      <c r="A21" s="18"/>
      <c r="B21" s="185" t="s">
        <v>244</v>
      </c>
      <c r="C21" s="186">
        <v>10</v>
      </c>
      <c r="D21" s="19" t="s">
        <v>118</v>
      </c>
      <c r="E21" s="193"/>
      <c r="F21" s="22">
        <f t="shared" si="0"/>
        <v>0</v>
      </c>
    </row>
    <row r="22" spans="1:6">
      <c r="A22" s="18"/>
      <c r="B22" s="185" t="s">
        <v>245</v>
      </c>
      <c r="C22" s="12">
        <v>1</v>
      </c>
      <c r="D22" s="19" t="s">
        <v>118</v>
      </c>
      <c r="E22" s="193"/>
      <c r="F22" s="22">
        <f t="shared" si="0"/>
        <v>0</v>
      </c>
    </row>
    <row r="23" spans="1:6">
      <c r="A23" s="18"/>
      <c r="B23" s="185"/>
      <c r="C23" s="186"/>
      <c r="D23" s="19"/>
      <c r="E23" s="184"/>
      <c r="F23" s="22"/>
    </row>
    <row r="24" spans="1:6" ht="15.75">
      <c r="A24" s="13" t="s">
        <v>247</v>
      </c>
      <c r="B24" s="12"/>
      <c r="D24" s="19"/>
      <c r="E24" s="184"/>
      <c r="F24" s="16">
        <f>SUM(F25:F52)</f>
        <v>0</v>
      </c>
    </row>
    <row r="25" spans="1:6">
      <c r="A25" s="18"/>
      <c r="B25" s="185" t="s">
        <v>332</v>
      </c>
      <c r="C25" s="186">
        <v>1</v>
      </c>
      <c r="D25" s="19" t="s">
        <v>118</v>
      </c>
      <c r="E25" s="193"/>
      <c r="F25" s="22">
        <f t="shared" si="0"/>
        <v>0</v>
      </c>
    </row>
    <row r="26" spans="1:6">
      <c r="A26" s="18"/>
      <c r="B26" s="185" t="s">
        <v>248</v>
      </c>
      <c r="C26" s="186">
        <v>1</v>
      </c>
      <c r="D26" s="19" t="s">
        <v>118</v>
      </c>
      <c r="E26" s="193"/>
      <c r="F26" s="22">
        <f t="shared" si="0"/>
        <v>0</v>
      </c>
    </row>
    <row r="27" spans="1:6">
      <c r="A27" s="18"/>
      <c r="B27" s="185" t="s">
        <v>274</v>
      </c>
      <c r="C27" s="186">
        <v>1</v>
      </c>
      <c r="D27" s="19" t="s">
        <v>118</v>
      </c>
      <c r="E27" s="193"/>
      <c r="F27" s="22">
        <f t="shared" si="0"/>
        <v>0</v>
      </c>
    </row>
    <row r="28" spans="1:6">
      <c r="A28" s="18"/>
      <c r="B28" s="185" t="s">
        <v>249</v>
      </c>
      <c r="C28" s="186">
        <v>1</v>
      </c>
      <c r="D28" s="19" t="s">
        <v>118</v>
      </c>
      <c r="E28" s="193"/>
      <c r="F28" s="22">
        <f t="shared" si="0"/>
        <v>0</v>
      </c>
    </row>
    <row r="29" spans="1:6">
      <c r="A29" s="18"/>
      <c r="B29" s="185" t="s">
        <v>250</v>
      </c>
      <c r="C29" s="186">
        <v>3</v>
      </c>
      <c r="D29" s="19" t="s">
        <v>118</v>
      </c>
      <c r="E29" s="193"/>
      <c r="F29" s="22">
        <f t="shared" si="0"/>
        <v>0</v>
      </c>
    </row>
    <row r="30" spans="1:6">
      <c r="A30" s="18"/>
      <c r="B30" s="185" t="s">
        <v>251</v>
      </c>
      <c r="C30" s="186">
        <v>2</v>
      </c>
      <c r="D30" s="19" t="s">
        <v>118</v>
      </c>
      <c r="E30" s="193"/>
      <c r="F30" s="22">
        <f t="shared" si="0"/>
        <v>0</v>
      </c>
    </row>
    <row r="31" spans="1:6">
      <c r="A31" s="18"/>
      <c r="B31" s="185" t="s">
        <v>252</v>
      </c>
      <c r="C31" s="186">
        <v>1</v>
      </c>
      <c r="D31" s="19" t="s">
        <v>118</v>
      </c>
      <c r="E31" s="193"/>
      <c r="F31" s="22">
        <f t="shared" si="0"/>
        <v>0</v>
      </c>
    </row>
    <row r="32" spans="1:6">
      <c r="A32" s="18"/>
      <c r="B32" s="12" t="s">
        <v>253</v>
      </c>
      <c r="C32" s="19">
        <v>2</v>
      </c>
      <c r="D32" s="19" t="s">
        <v>118</v>
      </c>
      <c r="E32" s="193"/>
      <c r="F32" s="22">
        <f t="shared" si="0"/>
        <v>0</v>
      </c>
    </row>
    <row r="33" spans="1:6" ht="15.75">
      <c r="A33" s="13"/>
      <c r="B33" s="14" t="s">
        <v>254</v>
      </c>
      <c r="C33" s="14">
        <v>1</v>
      </c>
      <c r="D33" s="19" t="s">
        <v>118</v>
      </c>
      <c r="E33" s="193"/>
      <c r="F33" s="22">
        <f t="shared" si="0"/>
        <v>0</v>
      </c>
    </row>
    <row r="34" spans="1:6">
      <c r="A34" s="18"/>
      <c r="B34" s="12" t="s">
        <v>255</v>
      </c>
      <c r="C34" s="19">
        <v>5</v>
      </c>
      <c r="D34" s="19" t="s">
        <v>118</v>
      </c>
      <c r="E34" s="193"/>
      <c r="F34" s="22">
        <f t="shared" si="0"/>
        <v>0</v>
      </c>
    </row>
    <row r="35" spans="1:6">
      <c r="A35" s="18"/>
      <c r="B35" s="185" t="s">
        <v>256</v>
      </c>
      <c r="C35" s="186">
        <v>1</v>
      </c>
      <c r="D35" s="19" t="s">
        <v>118</v>
      </c>
      <c r="E35" s="193"/>
      <c r="F35" s="22">
        <f t="shared" si="0"/>
        <v>0</v>
      </c>
    </row>
    <row r="36" spans="1:6">
      <c r="A36" s="18"/>
      <c r="B36" s="185" t="s">
        <v>257</v>
      </c>
      <c r="C36" s="186">
        <v>2</v>
      </c>
      <c r="D36" s="19" t="s">
        <v>118</v>
      </c>
      <c r="E36" s="193"/>
      <c r="F36" s="22">
        <f t="shared" si="0"/>
        <v>0</v>
      </c>
    </row>
    <row r="37" spans="1:6">
      <c r="A37" s="18"/>
      <c r="B37" s="185" t="s">
        <v>258</v>
      </c>
      <c r="C37" s="186">
        <v>2</v>
      </c>
      <c r="D37" s="19" t="s">
        <v>118</v>
      </c>
      <c r="E37" s="193"/>
      <c r="F37" s="22">
        <f t="shared" si="0"/>
        <v>0</v>
      </c>
    </row>
    <row r="38" spans="1:6">
      <c r="A38" s="18"/>
      <c r="B38" s="185" t="s">
        <v>259</v>
      </c>
      <c r="C38" s="186">
        <v>2</v>
      </c>
      <c r="D38" s="19" t="s">
        <v>118</v>
      </c>
      <c r="E38" s="193"/>
      <c r="F38" s="22">
        <f t="shared" si="0"/>
        <v>0</v>
      </c>
    </row>
    <row r="39" spans="1:6">
      <c r="A39" s="18"/>
      <c r="B39" s="185" t="s">
        <v>260</v>
      </c>
      <c r="C39" s="186">
        <v>1</v>
      </c>
      <c r="D39" s="19" t="s">
        <v>118</v>
      </c>
      <c r="E39" s="193"/>
      <c r="F39" s="22">
        <f t="shared" si="0"/>
        <v>0</v>
      </c>
    </row>
    <row r="40" spans="1:6">
      <c r="A40" s="18"/>
      <c r="B40" s="185" t="s">
        <v>261</v>
      </c>
      <c r="C40" s="186">
        <v>1</v>
      </c>
      <c r="D40" s="19" t="s">
        <v>118</v>
      </c>
      <c r="E40" s="193"/>
      <c r="F40" s="22">
        <f t="shared" si="0"/>
        <v>0</v>
      </c>
    </row>
    <row r="41" spans="1:6">
      <c r="A41" s="18"/>
      <c r="B41" s="185" t="s">
        <v>262</v>
      </c>
      <c r="C41" s="186">
        <v>1</v>
      </c>
      <c r="D41" s="19" t="s">
        <v>118</v>
      </c>
      <c r="E41" s="193"/>
      <c r="F41" s="22">
        <f t="shared" si="0"/>
        <v>0</v>
      </c>
    </row>
    <row r="42" spans="1:6">
      <c r="A42" s="18"/>
      <c r="B42" s="12" t="s">
        <v>263</v>
      </c>
      <c r="C42" s="19">
        <v>4</v>
      </c>
      <c r="D42" s="19" t="s">
        <v>118</v>
      </c>
      <c r="E42" s="193"/>
      <c r="F42" s="22">
        <f t="shared" si="0"/>
        <v>0</v>
      </c>
    </row>
    <row r="43" spans="1:6" ht="15.75">
      <c r="A43" s="13"/>
      <c r="B43" s="19" t="s">
        <v>264</v>
      </c>
      <c r="C43" s="14">
        <v>4</v>
      </c>
      <c r="D43" s="19" t="s">
        <v>118</v>
      </c>
      <c r="E43" s="193"/>
      <c r="F43" s="22">
        <f t="shared" si="0"/>
        <v>0</v>
      </c>
    </row>
    <row r="44" spans="1:6">
      <c r="A44" s="18"/>
      <c r="B44" s="12" t="s">
        <v>265</v>
      </c>
      <c r="C44" s="19">
        <v>1</v>
      </c>
      <c r="D44" s="19" t="s">
        <v>118</v>
      </c>
      <c r="E44" s="193"/>
      <c r="F44" s="22">
        <f t="shared" si="0"/>
        <v>0</v>
      </c>
    </row>
    <row r="45" spans="1:6">
      <c r="A45" s="18"/>
      <c r="B45" s="185" t="s">
        <v>266</v>
      </c>
      <c r="C45" s="186">
        <v>15</v>
      </c>
      <c r="D45" s="19" t="s">
        <v>118</v>
      </c>
      <c r="E45" s="193"/>
      <c r="F45" s="22">
        <f t="shared" si="0"/>
        <v>0</v>
      </c>
    </row>
    <row r="46" spans="1:6">
      <c r="A46" s="18"/>
      <c r="B46" s="185" t="s">
        <v>267</v>
      </c>
      <c r="C46" s="186">
        <v>15</v>
      </c>
      <c r="D46" s="19" t="s">
        <v>118</v>
      </c>
      <c r="E46" s="193"/>
      <c r="F46" s="22">
        <f t="shared" si="0"/>
        <v>0</v>
      </c>
    </row>
    <row r="47" spans="1:6">
      <c r="A47" s="18"/>
      <c r="B47" s="185" t="s">
        <v>268</v>
      </c>
      <c r="C47" s="186">
        <v>1</v>
      </c>
      <c r="D47" s="19" t="s">
        <v>118</v>
      </c>
      <c r="E47" s="193"/>
      <c r="F47" s="22">
        <f t="shared" si="0"/>
        <v>0</v>
      </c>
    </row>
    <row r="48" spans="1:6">
      <c r="A48" s="18"/>
      <c r="B48" s="185" t="s">
        <v>269</v>
      </c>
      <c r="C48" s="186">
        <v>1</v>
      </c>
      <c r="D48" s="19" t="s">
        <v>187</v>
      </c>
      <c r="E48" s="193"/>
      <c r="F48" s="22">
        <f t="shared" si="0"/>
        <v>0</v>
      </c>
    </row>
    <row r="49" spans="1:6" ht="12.75" customHeight="1">
      <c r="A49" s="13"/>
      <c r="B49" s="185" t="s">
        <v>270</v>
      </c>
      <c r="C49" s="186">
        <v>1</v>
      </c>
      <c r="D49" s="19" t="s">
        <v>118</v>
      </c>
      <c r="E49" s="193"/>
      <c r="F49" s="22">
        <f t="shared" si="0"/>
        <v>0</v>
      </c>
    </row>
    <row r="50" spans="1:6">
      <c r="A50" s="18"/>
      <c r="B50" s="185" t="s">
        <v>271</v>
      </c>
      <c r="C50" s="186">
        <v>3</v>
      </c>
      <c r="D50" s="19" t="s">
        <v>118</v>
      </c>
      <c r="E50" s="193"/>
      <c r="F50" s="22">
        <f t="shared" si="0"/>
        <v>0</v>
      </c>
    </row>
    <row r="51" spans="1:6">
      <c r="A51" s="18"/>
      <c r="B51" s="185" t="s">
        <v>272</v>
      </c>
      <c r="C51" s="186">
        <v>3</v>
      </c>
      <c r="D51" s="19" t="s">
        <v>118</v>
      </c>
      <c r="E51" s="193"/>
      <c r="F51" s="22">
        <f t="shared" si="0"/>
        <v>0</v>
      </c>
    </row>
    <row r="52" spans="1:6" ht="16.5" customHeight="1">
      <c r="A52" s="18"/>
      <c r="B52" s="185" t="s">
        <v>273</v>
      </c>
      <c r="C52" s="186">
        <v>1</v>
      </c>
      <c r="D52" s="19" t="s">
        <v>118</v>
      </c>
      <c r="E52" s="183"/>
      <c r="F52" s="22">
        <f t="shared" si="0"/>
        <v>0</v>
      </c>
    </row>
    <row r="53" spans="1:6">
      <c r="A53" s="18"/>
      <c r="B53" s="185"/>
      <c r="C53" s="186"/>
      <c r="D53" s="19"/>
      <c r="E53" s="184"/>
      <c r="F53" s="22"/>
    </row>
    <row r="54" spans="1:6" ht="15.75">
      <c r="A54" s="13" t="s">
        <v>275</v>
      </c>
      <c r="B54" s="185"/>
      <c r="C54" s="186"/>
      <c r="D54" s="19"/>
      <c r="E54" s="184"/>
      <c r="F54" s="16">
        <f>SUM(F55:F80)</f>
        <v>0</v>
      </c>
    </row>
    <row r="55" spans="1:6">
      <c r="A55" s="18"/>
      <c r="B55" s="185" t="s">
        <v>276</v>
      </c>
      <c r="C55" s="186">
        <v>270</v>
      </c>
      <c r="D55" s="19" t="s">
        <v>187</v>
      </c>
      <c r="E55" s="183"/>
      <c r="F55" s="22">
        <f t="shared" si="0"/>
        <v>0</v>
      </c>
    </row>
    <row r="56" spans="1:6" ht="15.75" customHeight="1">
      <c r="A56" s="18"/>
      <c r="B56" s="185" t="s">
        <v>277</v>
      </c>
      <c r="C56" s="186">
        <v>30</v>
      </c>
      <c r="D56" s="19" t="s">
        <v>187</v>
      </c>
      <c r="E56" s="183"/>
      <c r="F56" s="22">
        <f t="shared" si="0"/>
        <v>0</v>
      </c>
    </row>
    <row r="57" spans="1:6">
      <c r="A57" s="18"/>
      <c r="B57" s="185" t="s">
        <v>234</v>
      </c>
      <c r="C57" s="186">
        <v>100</v>
      </c>
      <c r="D57" s="19" t="s">
        <v>187</v>
      </c>
      <c r="E57" s="183"/>
      <c r="F57" s="22">
        <f t="shared" si="0"/>
        <v>0</v>
      </c>
    </row>
    <row r="58" spans="1:6">
      <c r="A58" s="18"/>
      <c r="B58" s="185" t="s">
        <v>278</v>
      </c>
      <c r="C58" s="186">
        <v>60</v>
      </c>
      <c r="D58" s="19" t="s">
        <v>187</v>
      </c>
      <c r="E58" s="183"/>
      <c r="F58" s="22">
        <f t="shared" si="0"/>
        <v>0</v>
      </c>
    </row>
    <row r="59" spans="1:6">
      <c r="A59" s="18"/>
      <c r="B59" s="185" t="s">
        <v>279</v>
      </c>
      <c r="C59" s="186">
        <v>120</v>
      </c>
      <c r="D59" s="19" t="s">
        <v>187</v>
      </c>
      <c r="E59" s="183"/>
      <c r="F59" s="22">
        <f t="shared" si="0"/>
        <v>0</v>
      </c>
    </row>
    <row r="60" spans="1:6">
      <c r="A60" s="18"/>
      <c r="B60" s="185" t="s">
        <v>280</v>
      </c>
      <c r="C60" s="186">
        <v>75</v>
      </c>
      <c r="D60" s="19" t="s">
        <v>187</v>
      </c>
      <c r="E60" s="183"/>
      <c r="F60" s="22">
        <f t="shared" si="0"/>
        <v>0</v>
      </c>
    </row>
    <row r="61" spans="1:6">
      <c r="B61" s="185" t="s">
        <v>238</v>
      </c>
      <c r="C61" s="186">
        <v>140</v>
      </c>
      <c r="D61" s="19" t="s">
        <v>187</v>
      </c>
      <c r="E61" s="183"/>
      <c r="F61" s="22">
        <f t="shared" si="0"/>
        <v>0</v>
      </c>
    </row>
    <row r="62" spans="1:6">
      <c r="B62" s="185" t="s">
        <v>239</v>
      </c>
      <c r="C62" s="186">
        <v>10</v>
      </c>
      <c r="D62" s="19" t="s">
        <v>118</v>
      </c>
      <c r="E62" s="183"/>
      <c r="F62" s="22">
        <f t="shared" si="0"/>
        <v>0</v>
      </c>
    </row>
    <row r="63" spans="1:6">
      <c r="B63" s="185" t="s">
        <v>281</v>
      </c>
      <c r="C63" s="186">
        <v>45</v>
      </c>
      <c r="D63" s="19" t="s">
        <v>118</v>
      </c>
      <c r="E63" s="183"/>
      <c r="F63" s="22">
        <f t="shared" si="0"/>
        <v>0</v>
      </c>
    </row>
    <row r="64" spans="1:6">
      <c r="B64" s="185" t="s">
        <v>282</v>
      </c>
      <c r="C64" s="186">
        <v>60</v>
      </c>
      <c r="D64" s="19" t="s">
        <v>118</v>
      </c>
      <c r="E64" s="183"/>
      <c r="F64" s="22">
        <f t="shared" si="0"/>
        <v>0</v>
      </c>
    </row>
    <row r="65" spans="1:6">
      <c r="B65" s="185" t="s">
        <v>283</v>
      </c>
      <c r="C65" s="186">
        <v>3</v>
      </c>
      <c r="D65" s="19" t="s">
        <v>118</v>
      </c>
      <c r="E65" s="183"/>
      <c r="F65" s="22">
        <f t="shared" si="0"/>
        <v>0</v>
      </c>
    </row>
    <row r="66" spans="1:6">
      <c r="B66" s="185" t="s">
        <v>284</v>
      </c>
      <c r="C66" s="186">
        <v>5</v>
      </c>
      <c r="D66" s="19" t="s">
        <v>118</v>
      </c>
      <c r="E66" s="183"/>
      <c r="F66" s="22">
        <f t="shared" si="0"/>
        <v>0</v>
      </c>
    </row>
    <row r="67" spans="1:6">
      <c r="A67" s="175"/>
      <c r="B67" s="185" t="s">
        <v>285</v>
      </c>
      <c r="C67" s="186">
        <v>2</v>
      </c>
      <c r="D67" s="19" t="s">
        <v>118</v>
      </c>
      <c r="E67" s="183"/>
      <c r="F67" s="22">
        <f t="shared" si="0"/>
        <v>0</v>
      </c>
    </row>
    <row r="68" spans="1:6">
      <c r="A68" s="175"/>
      <c r="B68" s="28" t="s">
        <v>242</v>
      </c>
      <c r="C68" s="19">
        <v>600</v>
      </c>
      <c r="D68" s="19" t="s">
        <v>118</v>
      </c>
      <c r="E68" s="183"/>
      <c r="F68" s="22">
        <f t="shared" si="0"/>
        <v>0</v>
      </c>
    </row>
    <row r="69" spans="1:6" ht="15.75">
      <c r="A69" s="13"/>
      <c r="B69" s="19" t="s">
        <v>286</v>
      </c>
      <c r="C69" s="14">
        <v>2</v>
      </c>
      <c r="D69" s="19" t="s">
        <v>118</v>
      </c>
      <c r="E69" s="183"/>
      <c r="F69" s="22">
        <f t="shared" si="0"/>
        <v>0</v>
      </c>
    </row>
    <row r="70" spans="1:6">
      <c r="A70" s="18"/>
      <c r="B70" s="12" t="s">
        <v>287</v>
      </c>
      <c r="C70" s="19">
        <v>2</v>
      </c>
      <c r="D70" s="19" t="s">
        <v>118</v>
      </c>
      <c r="E70" s="183"/>
      <c r="F70" s="22">
        <f t="shared" si="0"/>
        <v>0</v>
      </c>
    </row>
    <row r="71" spans="1:6">
      <c r="A71" s="18"/>
      <c r="B71" s="185" t="s">
        <v>288</v>
      </c>
      <c r="C71" s="186">
        <v>2</v>
      </c>
      <c r="D71" s="19" t="s">
        <v>118</v>
      </c>
      <c r="E71" s="183"/>
      <c r="F71" s="22">
        <f t="shared" ref="F71:F102" si="1">C71*E71</f>
        <v>0</v>
      </c>
    </row>
    <row r="72" spans="1:6">
      <c r="A72" s="175"/>
      <c r="B72" s="185" t="s">
        <v>289</v>
      </c>
      <c r="C72" s="186">
        <v>8</v>
      </c>
      <c r="D72" s="19" t="s">
        <v>118</v>
      </c>
      <c r="E72" s="183"/>
      <c r="F72" s="22">
        <f t="shared" si="1"/>
        <v>0</v>
      </c>
    </row>
    <row r="73" spans="1:6">
      <c r="A73" s="175"/>
      <c r="B73" s="185" t="s">
        <v>333</v>
      </c>
      <c r="C73" s="186">
        <v>5</v>
      </c>
      <c r="D73" s="19" t="s">
        <v>118</v>
      </c>
      <c r="E73" s="183"/>
      <c r="F73" s="22">
        <f t="shared" si="1"/>
        <v>0</v>
      </c>
    </row>
    <row r="74" spans="1:6">
      <c r="A74" s="175"/>
      <c r="B74" s="185" t="s">
        <v>290</v>
      </c>
      <c r="C74" s="187">
        <v>4</v>
      </c>
      <c r="D74" s="19" t="s">
        <v>118</v>
      </c>
      <c r="E74" s="183"/>
      <c r="F74" s="22">
        <f t="shared" si="1"/>
        <v>0</v>
      </c>
    </row>
    <row r="75" spans="1:6">
      <c r="A75" s="175"/>
      <c r="B75" s="28" t="s">
        <v>291</v>
      </c>
      <c r="C75" s="19">
        <v>2</v>
      </c>
      <c r="D75" s="19" t="s">
        <v>118</v>
      </c>
      <c r="E75" s="183"/>
      <c r="F75" s="22">
        <f t="shared" si="1"/>
        <v>0</v>
      </c>
    </row>
    <row r="76" spans="1:6" ht="15.75">
      <c r="A76" s="13"/>
      <c r="B76" s="19" t="s">
        <v>292</v>
      </c>
      <c r="C76" s="14">
        <v>2</v>
      </c>
      <c r="D76" s="19" t="s">
        <v>118</v>
      </c>
      <c r="E76" s="183"/>
      <c r="F76" s="22">
        <f t="shared" si="1"/>
        <v>0</v>
      </c>
    </row>
    <row r="77" spans="1:6">
      <c r="A77" s="18"/>
      <c r="B77" s="12" t="s">
        <v>293</v>
      </c>
      <c r="C77" s="19">
        <v>80</v>
      </c>
      <c r="D77" s="19" t="s">
        <v>118</v>
      </c>
      <c r="E77" s="183"/>
      <c r="F77" s="22">
        <f t="shared" si="1"/>
        <v>0</v>
      </c>
    </row>
    <row r="78" spans="1:6">
      <c r="A78" s="18"/>
      <c r="B78" s="12" t="s">
        <v>294</v>
      </c>
      <c r="C78" s="19">
        <v>3</v>
      </c>
      <c r="D78" s="19" t="s">
        <v>187</v>
      </c>
      <c r="E78" s="183"/>
      <c r="F78" s="22">
        <f t="shared" si="1"/>
        <v>0</v>
      </c>
    </row>
    <row r="79" spans="1:6">
      <c r="A79" s="175"/>
      <c r="B79" s="23" t="s">
        <v>245</v>
      </c>
      <c r="C79" s="19">
        <v>1</v>
      </c>
      <c r="D79" s="19" t="s">
        <v>118</v>
      </c>
      <c r="E79" s="183"/>
      <c r="F79" s="22">
        <f t="shared" si="1"/>
        <v>0</v>
      </c>
    </row>
    <row r="80" spans="1:6">
      <c r="A80" s="175"/>
      <c r="B80" s="12" t="s">
        <v>295</v>
      </c>
      <c r="C80" s="19">
        <v>1</v>
      </c>
      <c r="D80" s="19" t="s">
        <v>118</v>
      </c>
      <c r="E80" s="183"/>
      <c r="F80" s="22">
        <f t="shared" si="1"/>
        <v>0</v>
      </c>
    </row>
    <row r="81" spans="1:6">
      <c r="A81" s="175"/>
      <c r="B81" s="185"/>
      <c r="D81" s="19"/>
      <c r="E81" s="184"/>
      <c r="F81" s="22"/>
    </row>
    <row r="82" spans="1:6" ht="15.75">
      <c r="A82" s="13" t="s">
        <v>219</v>
      </c>
      <c r="D82" s="19"/>
      <c r="E82" s="184"/>
      <c r="F82" s="16">
        <f>SUM(F83:F102)</f>
        <v>0</v>
      </c>
    </row>
    <row r="83" spans="1:6">
      <c r="A83" s="18"/>
      <c r="B83" s="12" t="s">
        <v>234</v>
      </c>
      <c r="C83" s="19">
        <v>30</v>
      </c>
      <c r="D83" s="19" t="s">
        <v>187</v>
      </c>
      <c r="E83" s="183"/>
      <c r="F83" s="22">
        <f t="shared" si="1"/>
        <v>0</v>
      </c>
    </row>
    <row r="84" spans="1:6">
      <c r="A84" s="18"/>
      <c r="B84" s="185" t="s">
        <v>296</v>
      </c>
      <c r="C84" s="186">
        <v>175</v>
      </c>
      <c r="D84" s="19" t="s">
        <v>187</v>
      </c>
      <c r="E84" s="183"/>
      <c r="F84" s="22">
        <f t="shared" si="1"/>
        <v>0</v>
      </c>
    </row>
    <row r="85" spans="1:6">
      <c r="A85" s="175"/>
      <c r="B85" s="185" t="s">
        <v>297</v>
      </c>
      <c r="C85" s="186">
        <v>25</v>
      </c>
      <c r="D85" s="19" t="s">
        <v>187</v>
      </c>
      <c r="E85" s="183"/>
      <c r="F85" s="22">
        <f t="shared" si="1"/>
        <v>0</v>
      </c>
    </row>
    <row r="86" spans="1:6">
      <c r="A86" s="175"/>
      <c r="B86" s="185" t="s">
        <v>238</v>
      </c>
      <c r="C86" s="186">
        <v>15</v>
      </c>
      <c r="D86" s="19" t="s">
        <v>187</v>
      </c>
      <c r="E86" s="183"/>
      <c r="F86" s="22">
        <f t="shared" si="1"/>
        <v>0</v>
      </c>
    </row>
    <row r="87" spans="1:6">
      <c r="A87" s="175"/>
      <c r="B87" s="185" t="s">
        <v>279</v>
      </c>
      <c r="C87" s="186">
        <v>35</v>
      </c>
      <c r="D87" s="19" t="s">
        <v>187</v>
      </c>
      <c r="E87" s="183"/>
      <c r="F87" s="22">
        <f t="shared" si="1"/>
        <v>0</v>
      </c>
    </row>
    <row r="88" spans="1:6">
      <c r="A88" s="175"/>
      <c r="B88" s="185" t="s">
        <v>298</v>
      </c>
      <c r="C88" s="186">
        <v>2</v>
      </c>
      <c r="D88" s="19" t="s">
        <v>118</v>
      </c>
      <c r="E88" s="183"/>
      <c r="F88" s="22">
        <f t="shared" si="1"/>
        <v>0</v>
      </c>
    </row>
    <row r="89" spans="1:6">
      <c r="A89" s="175"/>
      <c r="B89" s="185" t="s">
        <v>299</v>
      </c>
      <c r="C89" s="186">
        <v>1</v>
      </c>
      <c r="D89" s="19" t="s">
        <v>118</v>
      </c>
      <c r="E89" s="183"/>
      <c r="F89" s="22">
        <f t="shared" si="1"/>
        <v>0</v>
      </c>
    </row>
    <row r="90" spans="1:6">
      <c r="A90" s="175"/>
      <c r="B90" s="28" t="s">
        <v>300</v>
      </c>
      <c r="C90" s="19">
        <v>10</v>
      </c>
      <c r="D90" s="19" t="s">
        <v>118</v>
      </c>
      <c r="E90" s="183"/>
      <c r="F90" s="22">
        <f t="shared" si="1"/>
        <v>0</v>
      </c>
    </row>
    <row r="91" spans="1:6">
      <c r="A91" s="18"/>
      <c r="B91" s="12" t="s">
        <v>301</v>
      </c>
      <c r="C91" s="19">
        <v>18</v>
      </c>
      <c r="D91" s="19" t="s">
        <v>118</v>
      </c>
      <c r="E91" s="183"/>
      <c r="F91" s="22">
        <f t="shared" si="1"/>
        <v>0</v>
      </c>
    </row>
    <row r="92" spans="1:6">
      <c r="A92" s="18"/>
      <c r="B92" s="185" t="s">
        <v>302</v>
      </c>
      <c r="C92" s="186">
        <v>25</v>
      </c>
      <c r="D92" s="19" t="s">
        <v>118</v>
      </c>
      <c r="E92" s="183"/>
      <c r="F92" s="22">
        <f t="shared" si="1"/>
        <v>0</v>
      </c>
    </row>
    <row r="93" spans="1:6">
      <c r="A93" s="175"/>
      <c r="B93" s="185" t="s">
        <v>303</v>
      </c>
      <c r="C93" s="186">
        <v>4</v>
      </c>
      <c r="D93" s="19" t="s">
        <v>118</v>
      </c>
      <c r="E93" s="183"/>
      <c r="F93" s="22">
        <f t="shared" si="1"/>
        <v>0</v>
      </c>
    </row>
    <row r="94" spans="1:6">
      <c r="A94" s="175"/>
      <c r="B94" s="185" t="s">
        <v>334</v>
      </c>
      <c r="C94" s="186">
        <v>33</v>
      </c>
      <c r="D94" s="19" t="s">
        <v>118</v>
      </c>
      <c r="E94" s="183"/>
      <c r="F94" s="22">
        <f t="shared" si="1"/>
        <v>0</v>
      </c>
    </row>
    <row r="95" spans="1:6">
      <c r="A95" s="175"/>
      <c r="B95" s="185" t="s">
        <v>304</v>
      </c>
      <c r="C95" s="186">
        <v>9</v>
      </c>
      <c r="D95" s="19" t="s">
        <v>118</v>
      </c>
      <c r="E95" s="183"/>
      <c r="F95" s="22">
        <f t="shared" si="1"/>
        <v>0</v>
      </c>
    </row>
    <row r="96" spans="1:6">
      <c r="A96" s="175"/>
      <c r="B96" s="185" t="s">
        <v>305</v>
      </c>
      <c r="C96" s="186">
        <v>9</v>
      </c>
      <c r="D96" s="19" t="s">
        <v>118</v>
      </c>
      <c r="E96" s="183"/>
      <c r="F96" s="22">
        <f t="shared" si="1"/>
        <v>0</v>
      </c>
    </row>
    <row r="97" spans="1:6">
      <c r="A97" s="175"/>
      <c r="B97" s="28" t="s">
        <v>306</v>
      </c>
      <c r="C97" s="19">
        <v>1</v>
      </c>
      <c r="D97" s="19" t="s">
        <v>118</v>
      </c>
      <c r="E97" s="183"/>
      <c r="F97" s="22">
        <f t="shared" si="1"/>
        <v>0</v>
      </c>
    </row>
    <row r="98" spans="1:6">
      <c r="B98" s="185" t="s">
        <v>242</v>
      </c>
      <c r="C98" s="186">
        <v>200</v>
      </c>
      <c r="D98" s="19" t="s">
        <v>118</v>
      </c>
      <c r="E98" s="183"/>
      <c r="F98" s="22">
        <f t="shared" si="1"/>
        <v>0</v>
      </c>
    </row>
    <row r="99" spans="1:6">
      <c r="A99" s="175"/>
      <c r="B99" s="185" t="s">
        <v>307</v>
      </c>
      <c r="C99" s="186">
        <v>5</v>
      </c>
      <c r="D99" s="19" t="s">
        <v>118</v>
      </c>
      <c r="E99" s="183"/>
      <c r="F99" s="22">
        <f t="shared" si="1"/>
        <v>0</v>
      </c>
    </row>
    <row r="100" spans="1:6">
      <c r="A100" s="175"/>
      <c r="B100" s="185" t="s">
        <v>308</v>
      </c>
      <c r="C100" s="186">
        <v>5</v>
      </c>
      <c r="D100" s="19" t="s">
        <v>118</v>
      </c>
      <c r="E100" s="183"/>
      <c r="F100" s="22">
        <f t="shared" si="1"/>
        <v>0</v>
      </c>
    </row>
    <row r="101" spans="1:6">
      <c r="A101" s="175"/>
      <c r="B101" s="185" t="s">
        <v>309</v>
      </c>
      <c r="C101" s="186">
        <v>13</v>
      </c>
      <c r="D101" s="19" t="s">
        <v>187</v>
      </c>
      <c r="E101" s="183"/>
      <c r="F101" s="22">
        <f t="shared" si="1"/>
        <v>0</v>
      </c>
    </row>
    <row r="102" spans="1:6" ht="15" customHeight="1">
      <c r="A102" s="175"/>
      <c r="B102" s="185" t="s">
        <v>295</v>
      </c>
      <c r="C102" s="186">
        <v>1</v>
      </c>
      <c r="D102" s="19" t="s">
        <v>118</v>
      </c>
      <c r="E102" s="183"/>
      <c r="F102" s="22">
        <f t="shared" si="1"/>
        <v>0</v>
      </c>
    </row>
    <row r="103" spans="1:6">
      <c r="A103" s="175"/>
      <c r="B103" s="12"/>
      <c r="C103" s="12"/>
      <c r="E103" s="194"/>
      <c r="F103" s="12"/>
    </row>
    <row r="104" spans="1:6">
      <c r="A104" s="175"/>
      <c r="B104" s="185"/>
      <c r="C104" s="186"/>
      <c r="D104" s="19"/>
      <c r="E104" s="184"/>
      <c r="F104" s="22"/>
    </row>
    <row r="105" spans="1:6" ht="15.75">
      <c r="A105" s="13" t="s">
        <v>310</v>
      </c>
      <c r="B105" s="185"/>
      <c r="C105" s="186"/>
      <c r="D105" s="19"/>
      <c r="E105" s="184"/>
      <c r="F105" s="16">
        <f>SUM(F106:F123)</f>
        <v>0</v>
      </c>
    </row>
    <row r="106" spans="1:6">
      <c r="A106" s="175"/>
      <c r="B106" s="185" t="s">
        <v>311</v>
      </c>
      <c r="C106" s="186">
        <v>15</v>
      </c>
      <c r="D106" s="19" t="s">
        <v>187</v>
      </c>
      <c r="E106" s="183"/>
      <c r="F106" s="22">
        <f t="shared" ref="F106:F120" si="2">C106*E106</f>
        <v>0</v>
      </c>
    </row>
    <row r="107" spans="1:6">
      <c r="A107" s="175"/>
      <c r="B107" s="185" t="s">
        <v>312</v>
      </c>
      <c r="C107" s="186">
        <v>15</v>
      </c>
      <c r="D107" s="19" t="s">
        <v>187</v>
      </c>
      <c r="E107" s="183"/>
      <c r="F107" s="22">
        <f t="shared" si="2"/>
        <v>0</v>
      </c>
    </row>
    <row r="108" spans="1:6">
      <c r="A108" s="175"/>
      <c r="B108" s="185" t="s">
        <v>313</v>
      </c>
      <c r="C108" s="186">
        <v>30</v>
      </c>
      <c r="D108" s="19" t="s">
        <v>118</v>
      </c>
      <c r="E108" s="183"/>
      <c r="F108" s="22">
        <f t="shared" si="2"/>
        <v>0</v>
      </c>
    </row>
    <row r="109" spans="1:6">
      <c r="A109" s="175"/>
      <c r="B109" s="185" t="s">
        <v>314</v>
      </c>
      <c r="C109" s="186">
        <v>25</v>
      </c>
      <c r="D109" s="19" t="s">
        <v>118</v>
      </c>
      <c r="E109" s="183"/>
      <c r="F109" s="22">
        <f t="shared" si="2"/>
        <v>0</v>
      </c>
    </row>
    <row r="110" spans="1:6">
      <c r="A110" s="175"/>
      <c r="B110" s="185" t="s">
        <v>315</v>
      </c>
      <c r="C110" s="186">
        <v>75</v>
      </c>
      <c r="D110" s="19" t="s">
        <v>118</v>
      </c>
      <c r="E110" s="183"/>
      <c r="F110" s="22">
        <f t="shared" si="2"/>
        <v>0</v>
      </c>
    </row>
    <row r="111" spans="1:6">
      <c r="A111" s="175"/>
      <c r="B111" s="185" t="s">
        <v>316</v>
      </c>
      <c r="C111" s="186">
        <v>10</v>
      </c>
      <c r="D111" s="19" t="s">
        <v>118</v>
      </c>
      <c r="E111" s="183"/>
      <c r="F111" s="22">
        <f t="shared" si="2"/>
        <v>0</v>
      </c>
    </row>
    <row r="112" spans="1:6">
      <c r="A112" s="175"/>
      <c r="B112" s="185" t="s">
        <v>317</v>
      </c>
      <c r="C112" s="186">
        <v>25</v>
      </c>
      <c r="D112" s="19" t="s">
        <v>118</v>
      </c>
      <c r="E112" s="183"/>
      <c r="F112" s="22">
        <f t="shared" si="2"/>
        <v>0</v>
      </c>
    </row>
    <row r="113" spans="1:6">
      <c r="A113" s="175"/>
      <c r="B113" s="185" t="s">
        <v>318</v>
      </c>
      <c r="C113" s="186">
        <v>7</v>
      </c>
      <c r="D113" s="19" t="s">
        <v>118</v>
      </c>
      <c r="E113" s="183"/>
      <c r="F113" s="22">
        <f t="shared" si="2"/>
        <v>0</v>
      </c>
    </row>
    <row r="114" spans="1:6">
      <c r="A114" s="175"/>
      <c r="B114" s="185" t="s">
        <v>319</v>
      </c>
      <c r="C114" s="186">
        <v>30</v>
      </c>
      <c r="D114" s="19" t="s">
        <v>118</v>
      </c>
      <c r="E114" s="183"/>
      <c r="F114" s="22">
        <f t="shared" si="2"/>
        <v>0</v>
      </c>
    </row>
    <row r="115" spans="1:6">
      <c r="A115" s="175"/>
      <c r="B115" s="28" t="s">
        <v>320</v>
      </c>
      <c r="C115" s="19">
        <v>80</v>
      </c>
      <c r="D115" s="19" t="s">
        <v>118</v>
      </c>
      <c r="E115" s="183"/>
      <c r="F115" s="22">
        <f t="shared" si="2"/>
        <v>0</v>
      </c>
    </row>
    <row r="116" spans="1:6">
      <c r="A116" s="18"/>
      <c r="B116" s="12" t="s">
        <v>321</v>
      </c>
      <c r="C116" s="19">
        <v>72</v>
      </c>
      <c r="D116" s="19" t="s">
        <v>118</v>
      </c>
      <c r="E116" s="183"/>
      <c r="F116" s="22">
        <f t="shared" si="2"/>
        <v>0</v>
      </c>
    </row>
    <row r="117" spans="1:6">
      <c r="A117" s="18"/>
      <c r="B117" s="12" t="s">
        <v>322</v>
      </c>
      <c r="C117" s="186">
        <v>20</v>
      </c>
      <c r="D117" s="19" t="s">
        <v>118</v>
      </c>
      <c r="E117" s="183"/>
      <c r="F117" s="22">
        <f t="shared" si="2"/>
        <v>0</v>
      </c>
    </row>
    <row r="118" spans="1:6">
      <c r="A118" s="175"/>
      <c r="B118" s="28" t="s">
        <v>323</v>
      </c>
      <c r="C118" s="186">
        <v>50</v>
      </c>
      <c r="D118" s="19" t="s">
        <v>118</v>
      </c>
      <c r="E118" s="183"/>
      <c r="F118" s="22">
        <f t="shared" si="2"/>
        <v>0</v>
      </c>
    </row>
    <row r="119" spans="1:6">
      <c r="A119" s="175"/>
      <c r="B119" s="28" t="s">
        <v>324</v>
      </c>
      <c r="C119" s="186">
        <v>25</v>
      </c>
      <c r="D119" s="19" t="s">
        <v>246</v>
      </c>
      <c r="E119" s="183"/>
      <c r="F119" s="22">
        <f t="shared" si="2"/>
        <v>0</v>
      </c>
    </row>
    <row r="120" spans="1:6">
      <c r="A120" s="175"/>
      <c r="B120" s="28" t="s">
        <v>325</v>
      </c>
      <c r="C120" s="186">
        <v>50</v>
      </c>
      <c r="D120" s="19" t="s">
        <v>118</v>
      </c>
      <c r="E120" s="183"/>
      <c r="F120" s="22">
        <f t="shared" si="2"/>
        <v>0</v>
      </c>
    </row>
    <row r="121" spans="1:6">
      <c r="A121" s="175"/>
      <c r="B121" s="28" t="s">
        <v>326</v>
      </c>
      <c r="C121" s="186">
        <v>1</v>
      </c>
      <c r="D121" s="19" t="s">
        <v>118</v>
      </c>
      <c r="E121" s="183"/>
      <c r="F121" s="22">
        <f>C121*E121</f>
        <v>0</v>
      </c>
    </row>
    <row r="122" spans="1:6">
      <c r="A122" s="18"/>
      <c r="B122" s="28" t="s">
        <v>245</v>
      </c>
      <c r="C122" s="186">
        <v>1</v>
      </c>
      <c r="D122" s="19" t="s">
        <v>118</v>
      </c>
      <c r="E122" s="183"/>
      <c r="F122" s="22">
        <f>C122*E122</f>
        <v>0</v>
      </c>
    </row>
    <row r="123" spans="1:6">
      <c r="A123" s="18"/>
      <c r="B123" s="28" t="s">
        <v>295</v>
      </c>
      <c r="C123" s="186">
        <v>1</v>
      </c>
      <c r="D123" s="19" t="s">
        <v>118</v>
      </c>
      <c r="E123" s="183"/>
      <c r="F123" s="22">
        <f>C123*E123</f>
        <v>0</v>
      </c>
    </row>
    <row r="124" spans="1:6">
      <c r="A124" s="175"/>
      <c r="B124" s="185"/>
      <c r="D124" s="19"/>
      <c r="E124" s="184"/>
      <c r="F124" s="22"/>
    </row>
    <row r="125" spans="1:6" ht="15.75">
      <c r="A125" s="13" t="s">
        <v>38</v>
      </c>
      <c r="B125" s="185"/>
      <c r="D125" s="19"/>
      <c r="E125" s="184"/>
      <c r="F125" s="16">
        <f>F126</f>
        <v>0</v>
      </c>
    </row>
    <row r="126" spans="1:6">
      <c r="B126" s="28" t="s">
        <v>38</v>
      </c>
      <c r="C126" s="19">
        <v>343</v>
      </c>
      <c r="D126" s="12" t="s">
        <v>129</v>
      </c>
      <c r="E126" s="183"/>
      <c r="F126" s="22">
        <f t="shared" ref="F126" si="3">C126*E126</f>
        <v>0</v>
      </c>
    </row>
    <row r="127" spans="1:6">
      <c r="E127" s="188"/>
      <c r="F127" s="22"/>
    </row>
    <row r="129" spans="2:6">
      <c r="B129" s="180" t="s">
        <v>123</v>
      </c>
      <c r="F129" s="181">
        <f>F8+F24+F54+F82+F105+F125</f>
        <v>0</v>
      </c>
    </row>
  </sheetData>
  <sheetProtection algorithmName="SHA-512" hashValue="lQ3I0tiwP6EwSZUt317z6Zp6Pogc3la9xfVI7a82E7QKDBANMCw+DMbKq/q2TJl2MJYhidWnI5PQJAOsc5xGzw==" saltValue="lCDxNygZkAo05aaakSjAkQ==" spinCount="100000" sheet="1" objects="1" scenarios="1"/>
  <pageMargins left="0.7" right="0.7" top="0.78740157499999996" bottom="0.78740157499999996" header="0.3" footer="0.3"/>
  <pageSetup paperSize="9" scale="64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Kryci list</vt:lpstr>
      <vt:lpstr>Rekapitulace</vt:lpstr>
      <vt:lpstr>Technologie hala A</vt:lpstr>
      <vt:lpstr>Elektro hala 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Včelák Václav</dc:creator>
  <cp:lastModifiedBy>Anonymous</cp:lastModifiedBy>
  <cp:lastPrinted>2025-01-02T09:19:45Z</cp:lastPrinted>
  <dcterms:created xsi:type="dcterms:W3CDTF">2016-05-12T11:44:44Z</dcterms:created>
  <dcterms:modified xsi:type="dcterms:W3CDTF">2025-12-16T20:48:28Z</dcterms:modified>
</cp:coreProperties>
</file>