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kzuz-my.sharepoint.com/personal/10796_ukzuz_cz/Documents/Documents/Od Ivy/Filtrování/2025/"/>
    </mc:Choice>
  </mc:AlternateContent>
  <xr:revisionPtr revIDLastSave="988" documentId="8_{29C33E98-5105-4E25-9A48-B50A12816224}" xr6:coauthVersionLast="47" xr6:coauthVersionMax="47" xr10:uidLastSave="{431D23D9-6B66-42E1-95B7-3C31EAFBD7CA}"/>
  <workbookProtection workbookAlgorithmName="SHA-512" workbookHashValue="K1iTBsPyKTR0i+T7hc7C+l4Qgy8QovJFf11eRa36McSul2GqeS6h/Y+EgDHuUqORZb5hFk0InrqHL4vUt8lsNg==" workbookSaltValue="1zBssGAn5qnWCTjNo/rXIg==" workbookSpinCount="100000" lockStructure="1"/>
  <bookViews>
    <workbookView xWindow="-120" yWindow="-120" windowWidth="24240" windowHeight="13140" xr2:uid="{00000000-000D-0000-FFFF-FFFF00000000}"/>
  </bookViews>
  <sheets>
    <sheet name="Nedodržení deklarovaných znaků" sheetId="1" r:id="rId1"/>
    <sheet name="Nedodržení limitů nežádoucích l" sheetId="2" r:id="rId2"/>
    <sheet name="Krmné suroviny" sheetId="3" r:id="rId3"/>
    <sheet name="PAP, GMO" sheetId="4" r:id="rId4"/>
    <sheet name="Mykotoxin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8" i="1" l="1"/>
  <c r="R19" i="1"/>
  <c r="R20" i="1"/>
  <c r="O10" i="1"/>
  <c r="O11" i="1"/>
  <c r="O12" i="1"/>
  <c r="F10" i="1"/>
  <c r="G10" i="1"/>
  <c r="K10" i="1"/>
  <c r="L10" i="1"/>
  <c r="M10" i="1"/>
  <c r="N10" i="1"/>
  <c r="F11" i="1"/>
  <c r="G11" i="1"/>
  <c r="K11" i="1"/>
  <c r="L11" i="1"/>
  <c r="M11" i="1"/>
  <c r="N11" i="1"/>
  <c r="F12" i="1"/>
  <c r="G12" i="1"/>
  <c r="K12" i="1"/>
  <c r="L12" i="1"/>
  <c r="M12" i="1"/>
  <c r="N12" i="1"/>
  <c r="C10" i="1"/>
  <c r="D10" i="1"/>
  <c r="E10" i="1"/>
  <c r="C11" i="1"/>
  <c r="D11" i="1"/>
  <c r="E11" i="1"/>
  <c r="C12" i="1"/>
  <c r="D12" i="1"/>
  <c r="E12" i="1"/>
  <c r="N18" i="1" l="1"/>
  <c r="N19" i="1"/>
  <c r="N20" i="1"/>
  <c r="K18" i="1"/>
  <c r="K19" i="1"/>
  <c r="K20" i="1"/>
  <c r="C8" i="2"/>
  <c r="D8" i="2"/>
  <c r="C9" i="2"/>
  <c r="D9" i="2"/>
  <c r="C10" i="2"/>
  <c r="D10" i="2"/>
  <c r="O18" i="1" l="1"/>
  <c r="O19" i="1"/>
  <c r="O20" i="1"/>
  <c r="M18" i="1"/>
  <c r="M19" i="1"/>
  <c r="M20" i="1"/>
  <c r="G18" i="1"/>
  <c r="G19" i="1"/>
  <c r="G20" i="1"/>
  <c r="L18" i="1" l="1"/>
  <c r="L19" i="1"/>
  <c r="L20" i="1"/>
  <c r="C34" i="1" l="1"/>
  <c r="C35" i="1"/>
  <c r="C36" i="1"/>
  <c r="C18" i="1"/>
  <c r="D18" i="1"/>
  <c r="E18" i="1"/>
  <c r="F18" i="1"/>
  <c r="C19" i="1"/>
  <c r="D19" i="1"/>
  <c r="E19" i="1"/>
  <c r="F19" i="1"/>
  <c r="C20" i="1"/>
  <c r="D20" i="1"/>
  <c r="E20" i="1"/>
  <c r="F20" i="1"/>
</calcChain>
</file>

<file path=xl/sharedStrings.xml><?xml version="1.0" encoding="utf-8"?>
<sst xmlns="http://schemas.openxmlformats.org/spreadsheetml/2006/main" count="179" uniqueCount="90">
  <si>
    <t>Minimum</t>
  </si>
  <si>
    <t>Maximum</t>
  </si>
  <si>
    <t>Medián</t>
  </si>
  <si>
    <t>Číslo PoKZ</t>
  </si>
  <si>
    <t>SKOT</t>
  </si>
  <si>
    <t>DRŮBEŽ</t>
  </si>
  <si>
    <t>PRASATA</t>
  </si>
  <si>
    <t>DOPLŇKOVÉ LÁTKY, PREMIXY</t>
  </si>
  <si>
    <t xml:space="preserve">Kategorie </t>
  </si>
  <si>
    <t>Počet analyzovaných vzorků</t>
  </si>
  <si>
    <t>Počet nevyhovujících vzorků</t>
  </si>
  <si>
    <t>Podíl nevyhovujících vzorků</t>
  </si>
  <si>
    <t>Zrna obilovin a výrobky z nich získané</t>
  </si>
  <si>
    <t>Olejnatá semena, olejnaté plody a výrobky z nich získané</t>
  </si>
  <si>
    <t>Semena luskovin a výrobky z nich získané</t>
  </si>
  <si>
    <t>Hlízy, kořeny a výrobky z nich získané</t>
  </si>
  <si>
    <t>Ostatní semena a plody a výrobky z nich získané</t>
  </si>
  <si>
    <t>Pícniny, objemná krmiva a výrobky z nich získané</t>
  </si>
  <si>
    <t>Ostatní rostliny, řasy a výrobky z nich získané</t>
  </si>
  <si>
    <t>Mlečné výrobky a výrobky z nich získané</t>
  </si>
  <si>
    <t>Výrobky ze suchozemských zvířat a výrobky z nich získané</t>
  </si>
  <si>
    <t>Ryby, ostatní vodní živočichové a výrobky z nich získané</t>
  </si>
  <si>
    <t>Minerální látky a výrobky z nich získané</t>
  </si>
  <si>
    <t xml:space="preserve">(Vedlejší) výrobky z fermentace mikroorganismů </t>
  </si>
  <si>
    <t>Různé</t>
  </si>
  <si>
    <t>Komodita</t>
  </si>
  <si>
    <t>Krmné suroviny mimo rybí moučku</t>
  </si>
  <si>
    <t>Rybí moučka</t>
  </si>
  <si>
    <t>Krmné směsi</t>
  </si>
  <si>
    <t>VÝSLEDKY KONTROLY DODRŽOVÁNÍ DEKLAROVANÝCH JAKOSTNÍCH ZNAKŮ KRMNÝCH PRODUKTŮ</t>
  </si>
  <si>
    <t>VÝSLEDKY KONTROLY DODRŽOVÁNÍ MAXIMÁLNÍCH POVOLENÝCH LIMITŮ NEŽÁDOUCÍCH LÁTEK V KRMIVECH</t>
  </si>
  <si>
    <t>Krmné suroviny</t>
  </si>
  <si>
    <t>VÝSLEDKY KONTROLY DODRŽOVÁNÍ BEZPEČNOSTI A JAKOSTI KRMNÝCH SUROVIN</t>
  </si>
  <si>
    <t>Pozn: červeně označeny nevyhovující vzorky a hodnoty parametrů</t>
  </si>
  <si>
    <t>PoKZ - protokol o kontrolním zjištění ÚKZÚZ</t>
  </si>
  <si>
    <t>VÝSLEDKY KONTROLY PŘÍTOMNOSTI NEPOVOLENÝCH ZPRACOVANÝCH ŽIVOČIŠNÝCH BÍLKOVIN V KRMIVECH</t>
  </si>
  <si>
    <t>VÝSLEDKY KONTROLY PŘÍTOMNOSTI NEPOVOLENÝCH GENETICKY MODIFIKOVANÝCH ORGANISMŮ V KRMIVECH</t>
  </si>
  <si>
    <r>
      <t xml:space="preserve">Měď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</si>
  <si>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Zinek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</si>
  <si>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</si>
  <si>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Mangan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</si>
  <si>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Monensin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</si>
  <si>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Nikarbazin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</si>
  <si>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A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</si>
  <si>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</si>
  <si>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Protein                        </t>
    </r>
    <r>
      <rPr>
        <sz val="11"/>
        <rFont val="Calibri"/>
        <family val="2"/>
        <charset val="238"/>
        <scheme val="minor"/>
      </rPr>
      <t xml:space="preserve">  (%)</t>
    </r>
  </si>
  <si>
    <r>
      <t xml:space="preserve">Popel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</si>
  <si>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Vláknina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</si>
  <si>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Vápník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</si>
  <si>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Fosfor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</si>
  <si>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Sodík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</si>
  <si>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Hořčík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</si>
  <si>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VÝSLEDKY VÝSKYTU MYKOTOXINŮ V KRMNÝCH PRODUKTECH</t>
  </si>
  <si>
    <t>Obiloviny</t>
  </si>
  <si>
    <t>Ostatní krmné suroviny</t>
  </si>
  <si>
    <t>KRMNÉ SUROVINY</t>
  </si>
  <si>
    <r>
      <t xml:space="preserve">Lysin                    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</si>
  <si>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Methionin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</si>
  <si>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OVCE, KOZY, KRÁLÍCI, KONĚ, RYBY</t>
  </si>
  <si>
    <r>
      <t xml:space="preserve">Tuk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</si>
  <si>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Komponenty suchozemských živočichů</t>
  </si>
  <si>
    <t>Komponenty ryb</t>
  </si>
  <si>
    <r>
      <t xml:space="preserve">Tuk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</si>
  <si>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Železo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</si>
  <si>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Močovina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</si>
  <si>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Fytáza        </t>
    </r>
    <r>
      <rPr>
        <sz val="11"/>
        <color theme="1"/>
        <rFont val="Calibri"/>
        <family val="2"/>
        <charset val="238"/>
        <scheme val="minor"/>
      </rPr>
      <t>(j.aktiv.kg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</si>
  <si>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Kyselina benzoová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</si>
  <si>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Hořčík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</si>
  <si>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Hydroxyanalog methioninu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</si>
  <si>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Suma methioninu a hydroxyanalogu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</si>
  <si>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Zpracovala: Ing. Zora Hlavová/únor 2025</t>
  </si>
  <si>
    <t>Zpracovala: Ing. Zora Hlavová /únor 2025</t>
  </si>
  <si>
    <t>Kompletní krmná směs pro selata (ČOS)</t>
  </si>
  <si>
    <t>Kompletní krmná směs pro předvýkrm prasat - do 35 ž.h. (A 1)</t>
  </si>
  <si>
    <t>Kompletní krmná směs pro chov prasat</t>
  </si>
  <si>
    <t>Kompletní krmná směs pro výkrm prasat (A 2)</t>
  </si>
  <si>
    <t>&lt;0,2000</t>
  </si>
  <si>
    <r>
      <t xml:space="preserve">Tylosin fosfát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</si>
  <si>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Tylosin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</si>
  <si>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&lt;0,5000</t>
  </si>
  <si>
    <r>
      <t xml:space="preserve">Amoxicilin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</si>
  <si>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Kompletní krmná směs pro výkrm kuřat do 14. dne stáří</t>
  </si>
  <si>
    <t>Kompletní krmná směs pro výkrm kuřat v období ochranné lhůty - dokrm</t>
  </si>
  <si>
    <t>Doplňková krmná směs pro dojnice</t>
  </si>
  <si>
    <t>nenalezeny</t>
  </si>
  <si>
    <t>Doplňková krmná směs pro odchov skotu</t>
  </si>
  <si>
    <t>Doplňková krmná směs pro koně</t>
  </si>
  <si>
    <t>Premix jiný</t>
  </si>
  <si>
    <t>MANGAN</t>
  </si>
  <si>
    <t>Pšeničné otruby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</si>
</sst>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K_č_-;\-* #,##0.00\ _K_č_-;_-* &quot;-&quot;??\ _K_č_-;_-@_-"/>
    <numFmt numFmtId="165" formatCode="#0"/>
    <numFmt numFmtId="166" formatCode="#0.00"/>
    <numFmt numFmtId="167" formatCode="#0.0000"/>
    <numFmt numFmtId="168" formatCode="#0.000"/>
    <numFmt numFmtId="169" formatCode="#0.0"/>
    <numFmt numFmtId="171" formatCode="0.0"/>
    <numFmt numFmtId="172" formatCode="0.000"/>
    <numFmt numFmtId="175" formatCode="0.0%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 Unicode MS"/>
      <family val="2"/>
      <charset val="238"/>
    </font>
    <font>
      <b/>
      <sz val="11"/>
      <color theme="1"/>
      <name val="Arial Unicode MS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49" fontId="0" fillId="0" borderId="0" xfId="0" applyNumberFormat="1" applyFont="1" applyFill="1" applyBorder="1"/>
    <xf numFmtId="49" fontId="0" fillId="0" borderId="0" xfId="0" applyNumberFormat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2" fontId="0" fillId="0" borderId="0" xfId="0" applyNumberFormat="1" applyAlignment="1">
      <alignment horizontal="center"/>
    </xf>
    <xf numFmtId="49" fontId="0" fillId="2" borderId="0" xfId="0" applyNumberFormat="1" applyFill="1" applyBorder="1"/>
    <xf numFmtId="49" fontId="0" fillId="2" borderId="0" xfId="0" applyNumberFormat="1" applyFill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68" fontId="0" fillId="2" borderId="0" xfId="0" applyNumberFormat="1" applyFill="1" applyBorder="1" applyAlignment="1">
      <alignment horizontal="center"/>
    </xf>
    <xf numFmtId="169" fontId="0" fillId="2" borderId="0" xfId="0" applyNumberFormat="1" applyFill="1" applyBorder="1" applyAlignment="1">
      <alignment horizontal="center"/>
    </xf>
    <xf numFmtId="169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8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49" fontId="1" fillId="3" borderId="18" xfId="0" applyNumberFormat="1" applyFont="1" applyFill="1" applyBorder="1" applyAlignment="1">
      <alignment horizontal="left" vertical="center"/>
    </xf>
    <xf numFmtId="49" fontId="1" fillId="3" borderId="18" xfId="0" applyNumberFormat="1" applyFont="1" applyFill="1" applyBorder="1" applyAlignment="1">
      <alignment horizontal="center" vertical="center"/>
    </xf>
    <xf numFmtId="49" fontId="1" fillId="3" borderId="18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2" xfId="0" applyFont="1" applyFill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49" fontId="1" fillId="4" borderId="7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49" fontId="1" fillId="4" borderId="0" xfId="0" applyNumberFormat="1" applyFont="1" applyFill="1" applyBorder="1"/>
    <xf numFmtId="49" fontId="1" fillId="4" borderId="0" xfId="0" applyNumberFormat="1" applyFont="1" applyFill="1" applyBorder="1" applyAlignment="1">
      <alignment horizontal="center"/>
    </xf>
    <xf numFmtId="49" fontId="1" fillId="4" borderId="12" xfId="0" applyNumberFormat="1" applyFont="1" applyFill="1" applyBorder="1"/>
    <xf numFmtId="49" fontId="1" fillId="4" borderId="12" xfId="0" applyNumberFormat="1" applyFont="1" applyFill="1" applyBorder="1" applyAlignment="1">
      <alignment horizontal="center"/>
    </xf>
    <xf numFmtId="2" fontId="1" fillId="3" borderId="18" xfId="0" applyNumberFormat="1" applyFont="1" applyFill="1" applyBorder="1" applyAlignment="1">
      <alignment horizontal="center" vertical="center" wrapText="1"/>
    </xf>
    <xf numFmtId="2" fontId="2" fillId="3" borderId="18" xfId="0" applyNumberFormat="1" applyFont="1" applyFill="1" applyBorder="1" applyAlignment="1">
      <alignment horizontal="center" vertical="center" wrapText="1"/>
    </xf>
    <xf numFmtId="172" fontId="1" fillId="3" borderId="18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vertical="center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166" fontId="0" fillId="4" borderId="7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169" fontId="0" fillId="4" borderId="0" xfId="0" applyNumberFormat="1" applyFill="1" applyBorder="1" applyAlignment="1">
      <alignment horizontal="center"/>
    </xf>
    <xf numFmtId="168" fontId="0" fillId="4" borderId="7" xfId="0" applyNumberFormat="1" applyFill="1" applyBorder="1" applyAlignment="1">
      <alignment horizontal="center"/>
    </xf>
    <xf numFmtId="168" fontId="0" fillId="4" borderId="0" xfId="0" applyNumberFormat="1" applyFill="1" applyBorder="1" applyAlignment="1">
      <alignment horizontal="center"/>
    </xf>
    <xf numFmtId="168" fontId="0" fillId="4" borderId="12" xfId="0" applyNumberFormat="1" applyFill="1" applyBorder="1" applyAlignment="1">
      <alignment horizontal="center"/>
    </xf>
    <xf numFmtId="0" fontId="0" fillId="3" borderId="14" xfId="0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7" xfId="0" applyFill="1" applyBorder="1"/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175" fontId="0" fillId="2" borderId="6" xfId="1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6" xfId="0" applyFill="1" applyBorder="1"/>
    <xf numFmtId="0" fontId="0" fillId="2" borderId="12" xfId="0" applyFont="1" applyFill="1" applyBorder="1" applyAlignment="1">
      <alignment vertical="center"/>
    </xf>
    <xf numFmtId="0" fontId="0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7" fillId="3" borderId="14" xfId="0" applyFont="1" applyFill="1" applyBorder="1"/>
    <xf numFmtId="0" fontId="4" fillId="3" borderId="14" xfId="0" applyFont="1" applyFill="1" applyBorder="1"/>
    <xf numFmtId="1" fontId="0" fillId="0" borderId="0" xfId="0" applyNumberFormat="1" applyAlignment="1">
      <alignment horizontal="center"/>
    </xf>
    <xf numFmtId="169" fontId="0" fillId="4" borderId="12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49" fontId="1" fillId="0" borderId="18" xfId="0" applyNumberFormat="1" applyFont="1" applyFill="1" applyBorder="1" applyAlignment="1">
      <alignment horizontal="center" vertical="center" wrapText="1"/>
    </xf>
    <xf numFmtId="171" fontId="1" fillId="4" borderId="0" xfId="0" applyNumberFormat="1" applyFont="1" applyFill="1" applyBorder="1" applyAlignment="1">
      <alignment horizontal="center"/>
    </xf>
    <xf numFmtId="171" fontId="1" fillId="4" borderId="12" xfId="0" applyNumberFormat="1" applyFont="1" applyFill="1" applyBorder="1" applyAlignment="1">
      <alignment horizontal="center"/>
    </xf>
    <xf numFmtId="172" fontId="1" fillId="4" borderId="7" xfId="0" applyNumberFormat="1" applyFont="1" applyFill="1" applyBorder="1" applyAlignment="1">
      <alignment horizontal="center"/>
    </xf>
    <xf numFmtId="172" fontId="1" fillId="4" borderId="0" xfId="0" applyNumberFormat="1" applyFont="1" applyFill="1" applyBorder="1" applyAlignment="1">
      <alignment horizontal="center"/>
    </xf>
    <xf numFmtId="172" fontId="1" fillId="4" borderId="12" xfId="0" applyNumberFormat="1" applyFont="1" applyFill="1" applyBorder="1" applyAlignment="1">
      <alignment horizontal="center"/>
    </xf>
    <xf numFmtId="171" fontId="1" fillId="4" borderId="7" xfId="0" applyNumberFormat="1" applyFont="1" applyFill="1" applyBorder="1" applyAlignment="1">
      <alignment horizontal="center"/>
    </xf>
    <xf numFmtId="166" fontId="1" fillId="4" borderId="7" xfId="0" applyNumberFormat="1" applyFont="1" applyFill="1" applyBorder="1" applyAlignment="1">
      <alignment horizontal="center"/>
    </xf>
    <xf numFmtId="166" fontId="1" fillId="4" borderId="12" xfId="0" applyNumberFormat="1" applyFont="1" applyFill="1" applyBorder="1" applyAlignment="1">
      <alignment horizontal="center"/>
    </xf>
    <xf numFmtId="172" fontId="0" fillId="2" borderId="0" xfId="0" applyNumberFormat="1" applyFill="1" applyAlignment="1">
      <alignment horizontal="center"/>
    </xf>
    <xf numFmtId="166" fontId="1" fillId="4" borderId="0" xfId="0" applyNumberFormat="1" applyFont="1" applyFill="1" applyBorder="1" applyAlignment="1">
      <alignment horizontal="center"/>
    </xf>
    <xf numFmtId="175" fontId="0" fillId="2" borderId="4" xfId="1" applyNumberFormat="1" applyFont="1" applyFill="1" applyBorder="1" applyAlignment="1">
      <alignment horizontal="center" vertical="center"/>
    </xf>
    <xf numFmtId="175" fontId="0" fillId="2" borderId="8" xfId="1" applyNumberFormat="1" applyFont="1" applyFill="1" applyBorder="1" applyAlignment="1">
      <alignment horizontal="center" vertical="center"/>
    </xf>
    <xf numFmtId="175" fontId="0" fillId="2" borderId="9" xfId="1" applyNumberFormat="1" applyFont="1" applyFill="1" applyBorder="1" applyAlignment="1">
      <alignment horizontal="center" vertical="center"/>
    </xf>
    <xf numFmtId="175" fontId="0" fillId="2" borderId="11" xfId="1" applyNumberFormat="1" applyFont="1" applyFill="1" applyBorder="1" applyAlignment="1">
      <alignment horizontal="center" vertical="center"/>
    </xf>
    <xf numFmtId="175" fontId="0" fillId="2" borderId="13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49" fontId="0" fillId="2" borderId="0" xfId="0" applyNumberFormat="1" applyFill="1" applyAlignment="1">
      <alignment horizontal="left"/>
    </xf>
    <xf numFmtId="165" fontId="0" fillId="2" borderId="0" xfId="0" applyNumberFormat="1" applyFill="1" applyAlignment="1">
      <alignment horizontal="left"/>
    </xf>
    <xf numFmtId="2" fontId="0" fillId="2" borderId="0" xfId="0" applyNumberFormat="1" applyFill="1" applyAlignment="1">
      <alignment horizontal="center"/>
    </xf>
    <xf numFmtId="171" fontId="0" fillId="2" borderId="0" xfId="0" applyNumberFormat="1" applyFill="1" applyAlignment="1">
      <alignment horizontal="center"/>
    </xf>
    <xf numFmtId="168" fontId="1" fillId="4" borderId="7" xfId="0" applyNumberFormat="1" applyFont="1" applyFill="1" applyBorder="1" applyAlignment="1">
      <alignment horizontal="center"/>
    </xf>
    <xf numFmtId="168" fontId="1" fillId="4" borderId="0" xfId="0" applyNumberFormat="1" applyFont="1" applyFill="1" applyBorder="1" applyAlignment="1">
      <alignment horizontal="center"/>
    </xf>
    <xf numFmtId="168" fontId="1" fillId="4" borderId="12" xfId="0" applyNumberFormat="1" applyFont="1" applyFill="1" applyBorder="1" applyAlignment="1">
      <alignment horizontal="center"/>
    </xf>
    <xf numFmtId="169" fontId="1" fillId="4" borderId="7" xfId="0" applyNumberFormat="1" applyFont="1" applyFill="1" applyBorder="1" applyAlignment="1">
      <alignment horizontal="center"/>
    </xf>
    <xf numFmtId="169" fontId="1" fillId="4" borderId="0" xfId="0" applyNumberFormat="1" applyFont="1" applyFill="1" applyBorder="1" applyAlignment="1">
      <alignment horizontal="center"/>
    </xf>
    <xf numFmtId="169" fontId="1" fillId="4" borderId="12" xfId="0" applyNumberFormat="1" applyFont="1" applyFill="1" applyBorder="1" applyAlignment="1">
      <alignment horizontal="center"/>
    </xf>
    <xf numFmtId="165" fontId="1" fillId="4" borderId="7" xfId="0" applyNumberFormat="1" applyFont="1" applyFill="1" applyBorder="1" applyAlignment="1">
      <alignment horizontal="center"/>
    </xf>
    <xf numFmtId="165" fontId="1" fillId="4" borderId="0" xfId="0" applyNumberFormat="1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164" fontId="0" fillId="2" borderId="19" xfId="1" applyFont="1" applyFill="1" applyBorder="1" applyAlignment="1">
      <alignment horizontal="center" vertical="center"/>
    </xf>
    <xf numFmtId="164" fontId="0" fillId="2" borderId="20" xfId="1" applyFont="1" applyFill="1" applyBorder="1" applyAlignment="1">
      <alignment horizontal="center" vertical="center"/>
    </xf>
    <xf numFmtId="164" fontId="0" fillId="2" borderId="12" xfId="1" applyFont="1" applyFill="1" applyBorder="1" applyAlignment="1">
      <alignment horizontal="center" vertical="center"/>
    </xf>
    <xf numFmtId="164" fontId="0" fillId="2" borderId="13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0" fontId="0" fillId="2" borderId="19" xfId="1" applyNumberFormat="1" applyFont="1" applyFill="1" applyBorder="1" applyAlignment="1">
      <alignment horizontal="center" vertical="center"/>
    </xf>
    <xf numFmtId="10" fontId="0" fillId="2" borderId="20" xfId="1" applyNumberFormat="1" applyFont="1" applyFill="1" applyBorder="1" applyAlignment="1">
      <alignment horizontal="center" vertical="center"/>
    </xf>
    <xf numFmtId="10" fontId="0" fillId="2" borderId="0" xfId="1" applyNumberFormat="1" applyFont="1" applyFill="1" applyBorder="1" applyAlignment="1">
      <alignment horizontal="center" vertical="center"/>
    </xf>
    <xf numFmtId="10" fontId="0" fillId="2" borderId="9" xfId="1" applyNumberFormat="1" applyFont="1" applyFill="1" applyBorder="1" applyAlignment="1">
      <alignment horizontal="center" vertical="center"/>
    </xf>
    <xf numFmtId="10" fontId="0" fillId="2" borderId="12" xfId="1" applyNumberFormat="1" applyFont="1" applyFill="1" applyBorder="1" applyAlignment="1">
      <alignment horizontal="center" vertical="center"/>
    </xf>
    <xf numFmtId="10" fontId="0" fillId="2" borderId="13" xfId="1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6" fillId="0" borderId="0" xfId="0" applyFont="1"/>
    <xf numFmtId="0" fontId="0" fillId="2" borderId="0" xfId="0" applyFont="1" applyFill="1" applyBorder="1" applyAlignment="1">
      <alignment horizontal="center" vertical="center"/>
    </xf>
    <xf numFmtId="49" fontId="0" fillId="5" borderId="0" xfId="0" applyNumberFormat="1" applyFill="1" applyBorder="1"/>
    <xf numFmtId="168" fontId="0" fillId="5" borderId="0" xfId="0" applyNumberFormat="1" applyFill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1571626</xdr:colOff>
      <xdr:row>0</xdr:row>
      <xdr:rowOff>71438</xdr:rowOff>
    </xdr:from>
    <xdr:to>
      <xdr:col>0</xdr:col>
      <xdr:colOff>3964782</xdr:colOff>
      <xdr:row>0</xdr:row>
      <xdr:rowOff>1347923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71438"/>
          <a:ext cx="2393156" cy="1276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1726405</xdr:colOff>
      <xdr:row>0</xdr:row>
      <xdr:rowOff>107157</xdr:rowOff>
    </xdr:from>
    <xdr:to>
      <xdr:col>0</xdr:col>
      <xdr:colOff>4122341</xdr:colOff>
      <xdr:row>0</xdr:row>
      <xdr:rowOff>1381331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405" y="107157"/>
          <a:ext cx="2395936" cy="1274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916781</xdr:colOff>
      <xdr:row>0</xdr:row>
      <xdr:rowOff>130969</xdr:rowOff>
    </xdr:from>
    <xdr:to>
      <xdr:col>2</xdr:col>
      <xdr:colOff>3306620</xdr:colOff>
      <xdr:row>0</xdr:row>
      <xdr:rowOff>1405143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130969"/>
          <a:ext cx="2389839" cy="1274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59531</xdr:rowOff>
    </xdr:from>
    <xdr:to>
      <xdr:col>3</xdr:col>
      <xdr:colOff>639620</xdr:colOff>
      <xdr:row>0</xdr:row>
      <xdr:rowOff>1339802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281" y="59531"/>
          <a:ext cx="2389839" cy="12802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785812</xdr:colOff>
      <xdr:row>0</xdr:row>
      <xdr:rowOff>71438</xdr:rowOff>
    </xdr:from>
    <xdr:to>
      <xdr:col>4</xdr:col>
      <xdr:colOff>341964</xdr:colOff>
      <xdr:row>0</xdr:row>
      <xdr:rowOff>1345612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71438"/>
          <a:ext cx="2389839" cy="127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3"/>
  <sheetViews>
    <sheetView showGridLines="0" tabSelected="1" zoomScale="80" zoomScaleNormal="80" workbookViewId="0">
      <selection activeCell="A52" sqref="A52"/>
    </sheetView>
  </sheetViews>
  <sheetFormatPr defaultRowHeight="15"/>
  <cols>
    <col min="1" max="1" width="75.85546875" customWidth="1"/>
    <col min="2" max="2" width="13.140625" style="2" customWidth="1"/>
    <col min="3" max="29" width="15.7109375" style="2" customWidth="1"/>
    <col min="30" max="34" width="15.7109375" customWidth="1"/>
  </cols>
  <sheetData>
    <row r="1" spans="1:29" ht="120" customHeight="1">
      <c r="B1" s="109" t="s">
        <v>70</v>
      </c>
      <c r="J1" s="92"/>
      <c r="K1" s="93"/>
      <c r="L1" s="93"/>
      <c r="M1" s="93"/>
      <c r="N1" s="93"/>
      <c r="O1" s="93"/>
      <c r="P1" s="93"/>
      <c r="Q1" s="92"/>
    </row>
    <row r="2" spans="1:29" s="10" customFormat="1">
      <c r="A2" s="8" t="s">
        <v>29</v>
      </c>
      <c r="B2" s="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ht="15.75" thickBot="1"/>
    <row r="4" spans="1:29" s="3" customFormat="1" ht="60" customHeight="1">
      <c r="A4" s="29" t="s">
        <v>6</v>
      </c>
      <c r="B4" s="30" t="s">
        <v>3</v>
      </c>
      <c r="C4" s="31" t="s">
        <v>44</v>
      </c>
      <c r="D4" s="32" t="s">
        <v>45</v>
      </c>
      <c r="E4" s="31" t="s">
        <v>59</v>
      </c>
      <c r="F4" s="31" t="s">
        <v>46</v>
      </c>
      <c r="G4" s="31" t="s">
        <v>47</v>
      </c>
      <c r="H4" s="31" t="s">
        <v>48</v>
      </c>
      <c r="I4" s="31" t="s">
        <v>49</v>
      </c>
      <c r="J4" s="31" t="s">
        <v>50</v>
      </c>
      <c r="K4" s="31" t="s">
        <v>37</v>
      </c>
      <c r="L4" s="31" t="s">
        <v>38</v>
      </c>
      <c r="M4" s="31" t="s">
        <v>40</v>
      </c>
      <c r="N4" s="31" t="s">
        <v>56</v>
      </c>
      <c r="O4" s="31" t="s">
        <v>43</v>
      </c>
      <c r="P4" s="31" t="s">
        <v>66</v>
      </c>
      <c r="Q4" s="31" t="s">
        <v>77</v>
      </c>
      <c r="R4" s="31" t="s">
        <v>78</v>
      </c>
    </row>
    <row r="5" spans="1:29" s="2" customFormat="1">
      <c r="A5" s="110" t="s">
        <v>74</v>
      </c>
      <c r="B5" s="111">
        <v>24006352</v>
      </c>
      <c r="C5" s="25">
        <v>86.56</v>
      </c>
      <c r="D5" s="25">
        <v>15.37</v>
      </c>
      <c r="E5" s="27">
        <v>4.8520000000000003</v>
      </c>
      <c r="F5" s="27">
        <v>4.8419999999999996</v>
      </c>
      <c r="G5" s="27">
        <v>4.6379999999999999</v>
      </c>
      <c r="H5" s="24"/>
      <c r="I5" s="24"/>
      <c r="J5" s="25"/>
      <c r="K5" s="25">
        <v>18.16</v>
      </c>
      <c r="L5" s="24">
        <v>131.69999999999999</v>
      </c>
      <c r="M5" s="25">
        <v>85.97</v>
      </c>
      <c r="N5" s="25">
        <v>9.6630000000000003</v>
      </c>
      <c r="O5" s="28">
        <v>10710</v>
      </c>
      <c r="P5" s="102"/>
      <c r="Q5" s="102"/>
      <c r="R5" s="28"/>
      <c r="S5" s="13"/>
      <c r="T5" s="13"/>
    </row>
    <row r="6" spans="1:29" s="2" customFormat="1">
      <c r="A6" s="110" t="s">
        <v>73</v>
      </c>
      <c r="B6" s="111">
        <v>24006352</v>
      </c>
      <c r="C6" s="25">
        <v>85.8</v>
      </c>
      <c r="D6" s="25">
        <v>16.48</v>
      </c>
      <c r="E6" s="27">
        <v>3.1309999999999998</v>
      </c>
      <c r="F6" s="27">
        <v>4.2519999999999998</v>
      </c>
      <c r="G6" s="27">
        <v>4.2789999999999999</v>
      </c>
      <c r="H6" s="24"/>
      <c r="I6" s="24"/>
      <c r="J6" s="25"/>
      <c r="K6" s="25">
        <v>15.63</v>
      </c>
      <c r="L6" s="24">
        <v>108</v>
      </c>
      <c r="M6" s="25">
        <v>96.35</v>
      </c>
      <c r="N6" s="25">
        <v>11.22</v>
      </c>
      <c r="O6" s="28">
        <v>7413</v>
      </c>
      <c r="P6" s="102"/>
      <c r="Q6" s="102"/>
      <c r="R6" s="28"/>
      <c r="S6" s="13"/>
      <c r="T6" s="13"/>
    </row>
    <row r="7" spans="1:29" s="2" customFormat="1">
      <c r="A7" s="110" t="s">
        <v>72</v>
      </c>
      <c r="B7" s="111">
        <v>24006353</v>
      </c>
      <c r="C7" s="25">
        <v>87.91</v>
      </c>
      <c r="D7" s="25">
        <v>17.489999999999998</v>
      </c>
      <c r="E7" s="27">
        <v>5.7569999999999997</v>
      </c>
      <c r="F7" s="27">
        <v>4.6529999999999996</v>
      </c>
      <c r="G7" s="27">
        <v>3.621</v>
      </c>
      <c r="H7" s="27">
        <v>0.56699999999999995</v>
      </c>
      <c r="I7" s="42">
        <v>0.5857</v>
      </c>
      <c r="J7" s="27">
        <v>0.253</v>
      </c>
      <c r="K7" s="25">
        <v>128.6</v>
      </c>
      <c r="L7" s="24">
        <v>137.30000000000001</v>
      </c>
      <c r="M7" s="25">
        <v>83.35</v>
      </c>
      <c r="N7" s="25">
        <v>11.62</v>
      </c>
      <c r="O7" s="28">
        <v>15190</v>
      </c>
      <c r="P7" s="28">
        <v>1018</v>
      </c>
      <c r="Q7" s="27"/>
      <c r="R7" s="28"/>
      <c r="S7" s="13"/>
      <c r="T7" s="13"/>
      <c r="U7" s="13"/>
      <c r="V7" s="13"/>
      <c r="W7" s="13"/>
      <c r="X7" s="13"/>
    </row>
    <row r="8" spans="1:29" s="2" customFormat="1">
      <c r="A8" s="110" t="s">
        <v>75</v>
      </c>
      <c r="B8" s="111">
        <v>25000045</v>
      </c>
      <c r="C8" s="25">
        <v>86.77</v>
      </c>
      <c r="D8" s="42"/>
      <c r="E8" s="113"/>
      <c r="F8" s="24"/>
      <c r="G8" s="24"/>
      <c r="H8" s="24"/>
      <c r="I8" s="24"/>
      <c r="J8" s="25"/>
      <c r="K8" s="25"/>
      <c r="L8" s="112"/>
      <c r="M8" s="113"/>
      <c r="N8" s="25"/>
      <c r="O8" s="113"/>
      <c r="P8" s="102"/>
      <c r="Q8" s="19" t="s">
        <v>76</v>
      </c>
      <c r="R8" s="19" t="s">
        <v>76</v>
      </c>
      <c r="S8" s="13"/>
      <c r="T8" s="13"/>
      <c r="U8" s="13"/>
      <c r="V8" s="13"/>
      <c r="W8" s="13"/>
      <c r="X8" s="13"/>
    </row>
    <row r="9" spans="1:29" s="2" customFormat="1">
      <c r="A9" s="110" t="s">
        <v>75</v>
      </c>
      <c r="B9" s="111">
        <v>25000045</v>
      </c>
      <c r="C9" s="25">
        <v>86.76</v>
      </c>
      <c r="D9" s="42"/>
      <c r="E9" s="113"/>
      <c r="F9" s="24"/>
      <c r="G9" s="24"/>
      <c r="H9" s="24"/>
      <c r="I9" s="24"/>
      <c r="J9" s="25"/>
      <c r="K9" s="25"/>
      <c r="L9" s="112"/>
      <c r="M9" s="113"/>
      <c r="N9" s="25"/>
      <c r="O9" s="113"/>
      <c r="P9" s="102"/>
      <c r="Q9" s="19" t="s">
        <v>76</v>
      </c>
      <c r="R9" s="19" t="s">
        <v>76</v>
      </c>
      <c r="S9" s="13"/>
      <c r="T9" s="13"/>
      <c r="X9" s="13"/>
    </row>
    <row r="10" spans="1:29" s="1" customFormat="1">
      <c r="A10" s="33" t="s">
        <v>0</v>
      </c>
      <c r="B10" s="34"/>
      <c r="C10" s="100">
        <f>MIN(C5:C9)</f>
        <v>85.8</v>
      </c>
      <c r="D10" s="100">
        <f>MIN(D5:D9)</f>
        <v>15.37</v>
      </c>
      <c r="E10" s="114">
        <f>MIN(E5:E9)</f>
        <v>3.1309999999999998</v>
      </c>
      <c r="F10" s="114">
        <f>MIN(F5:F9)</f>
        <v>4.2519999999999998</v>
      </c>
      <c r="G10" s="114">
        <f>MIN(G5:G9)</f>
        <v>3.621</v>
      </c>
      <c r="H10" s="117"/>
      <c r="I10" s="117"/>
      <c r="J10" s="100"/>
      <c r="K10" s="100">
        <f>MIN(K5:K9)</f>
        <v>15.63</v>
      </c>
      <c r="L10" s="99">
        <f>MIN(L5:L9)</f>
        <v>108</v>
      </c>
      <c r="M10" s="35">
        <f>MIN(M5:M9)</f>
        <v>83.35</v>
      </c>
      <c r="N10" s="100">
        <f>MIN(N5:N9)</f>
        <v>9.6630000000000003</v>
      </c>
      <c r="O10" s="120">
        <f>MIN(O5:O9)</f>
        <v>7413</v>
      </c>
      <c r="P10" s="96"/>
      <c r="Q10" s="96"/>
      <c r="R10" s="120"/>
    </row>
    <row r="11" spans="1:29" s="1" customFormat="1">
      <c r="A11" s="36" t="s">
        <v>1</v>
      </c>
      <c r="B11" s="37"/>
      <c r="C11" s="103">
        <f>MAX(C5:C9)</f>
        <v>87.91</v>
      </c>
      <c r="D11" s="103">
        <f>MAX(D5:D9)</f>
        <v>17.489999999999998</v>
      </c>
      <c r="E11" s="115">
        <f>MAX(E5:E9)</f>
        <v>5.7569999999999997</v>
      </c>
      <c r="F11" s="115">
        <f>MAX(F5:F9)</f>
        <v>4.8419999999999996</v>
      </c>
      <c r="G11" s="115">
        <f>MAX(G5:G9)</f>
        <v>4.6379999999999999</v>
      </c>
      <c r="H11" s="118"/>
      <c r="I11" s="118"/>
      <c r="J11" s="103"/>
      <c r="K11" s="103">
        <f>MAX(K5:K9)</f>
        <v>128.6</v>
      </c>
      <c r="L11" s="94">
        <f>MAX(L5:L9)</f>
        <v>137.30000000000001</v>
      </c>
      <c r="M11" s="38">
        <f>MAX(M5:M9)</f>
        <v>96.35</v>
      </c>
      <c r="N11" s="103">
        <f>MAX(N5:N9)</f>
        <v>11.62</v>
      </c>
      <c r="O11" s="121">
        <f>MAX(O5:O9)</f>
        <v>15190</v>
      </c>
      <c r="P11" s="97"/>
      <c r="Q11" s="97"/>
      <c r="R11" s="121"/>
    </row>
    <row r="12" spans="1:29" s="1" customFormat="1" ht="15.75" thickBot="1">
      <c r="A12" s="39" t="s">
        <v>2</v>
      </c>
      <c r="B12" s="40"/>
      <c r="C12" s="101">
        <f>MEDIAN(C5:C9)</f>
        <v>86.76</v>
      </c>
      <c r="D12" s="101">
        <f>MEDIAN(D5:D9)</f>
        <v>16.48</v>
      </c>
      <c r="E12" s="116">
        <f>MEDIAN(E5:E9)</f>
        <v>4.8520000000000003</v>
      </c>
      <c r="F12" s="116">
        <f>MEDIAN(F5:F9)</f>
        <v>4.6529999999999996</v>
      </c>
      <c r="G12" s="116">
        <f>MEDIAN(G5:G9)</f>
        <v>4.2789999999999999</v>
      </c>
      <c r="H12" s="119"/>
      <c r="I12" s="119"/>
      <c r="J12" s="101"/>
      <c r="K12" s="101">
        <f>MEDIAN(K5:K9)</f>
        <v>18.16</v>
      </c>
      <c r="L12" s="95">
        <f>MEDIAN(L5:L9)</f>
        <v>131.69999999999999</v>
      </c>
      <c r="M12" s="41">
        <f>MEDIAN(M5:M9)</f>
        <v>85.97</v>
      </c>
      <c r="N12" s="101">
        <f>MEDIAN(N5:N9)</f>
        <v>11.22</v>
      </c>
      <c r="O12" s="122">
        <f>MEDIAN(O5:O9)</f>
        <v>10710</v>
      </c>
      <c r="P12" s="98"/>
      <c r="Q12" s="98"/>
      <c r="R12" s="122"/>
    </row>
    <row r="13" spans="1:29">
      <c r="C13" s="11"/>
      <c r="D13" s="11"/>
      <c r="E13" s="11"/>
      <c r="F13" s="11"/>
      <c r="G13" s="11"/>
      <c r="H13" s="17"/>
      <c r="I13" s="17"/>
      <c r="J13" s="17"/>
      <c r="AC13"/>
    </row>
    <row r="14" spans="1:29" ht="15.75" thickBot="1">
      <c r="C14" s="11"/>
      <c r="D14" s="11"/>
      <c r="E14" s="11"/>
      <c r="F14" s="11"/>
      <c r="G14" s="11"/>
      <c r="H14" s="17"/>
      <c r="I14" s="17"/>
      <c r="J14" s="17"/>
      <c r="AC14"/>
    </row>
    <row r="15" spans="1:29" ht="60" customHeight="1">
      <c r="A15" s="29" t="s">
        <v>5</v>
      </c>
      <c r="B15" s="30" t="s">
        <v>3</v>
      </c>
      <c r="C15" s="31" t="s">
        <v>44</v>
      </c>
      <c r="D15" s="32" t="s">
        <v>45</v>
      </c>
      <c r="E15" s="31" t="s">
        <v>59</v>
      </c>
      <c r="F15" s="31" t="s">
        <v>46</v>
      </c>
      <c r="G15" s="31" t="s">
        <v>47</v>
      </c>
      <c r="H15" s="31" t="s">
        <v>48</v>
      </c>
      <c r="I15" s="31" t="s">
        <v>49</v>
      </c>
      <c r="J15" s="31" t="s">
        <v>50</v>
      </c>
      <c r="K15" s="31" t="s">
        <v>37</v>
      </c>
      <c r="L15" s="31" t="s">
        <v>38</v>
      </c>
      <c r="M15" s="31" t="s">
        <v>40</v>
      </c>
      <c r="N15" s="31" t="s">
        <v>63</v>
      </c>
      <c r="O15" s="31" t="s">
        <v>57</v>
      </c>
      <c r="P15" s="31" t="s">
        <v>68</v>
      </c>
      <c r="Q15" s="31" t="s">
        <v>69</v>
      </c>
      <c r="R15" s="31" t="s">
        <v>43</v>
      </c>
      <c r="S15" s="31" t="s">
        <v>41</v>
      </c>
      <c r="T15" s="31" t="s">
        <v>42</v>
      </c>
      <c r="U15"/>
      <c r="V15"/>
      <c r="W15"/>
      <c r="X15"/>
      <c r="Y15"/>
      <c r="Z15"/>
      <c r="AA15"/>
      <c r="AB15"/>
      <c r="AC15"/>
    </row>
    <row r="16" spans="1:29">
      <c r="A16" s="18" t="s">
        <v>81</v>
      </c>
      <c r="B16" s="20">
        <v>24006353</v>
      </c>
      <c r="C16" s="21">
        <v>86.58</v>
      </c>
      <c r="D16" s="21">
        <v>23.02</v>
      </c>
      <c r="E16" s="22">
        <v>4.7409999999999997</v>
      </c>
      <c r="F16" s="22">
        <v>5.4329999999999998</v>
      </c>
      <c r="G16" s="27">
        <v>2.9260000000000002</v>
      </c>
      <c r="H16" s="27">
        <v>0.81599999999999995</v>
      </c>
      <c r="I16" s="42">
        <v>0.55730000000000002</v>
      </c>
      <c r="J16" s="27">
        <v>0.16900000000000001</v>
      </c>
      <c r="K16" s="25">
        <v>20.83</v>
      </c>
      <c r="L16" s="24">
        <v>106.6</v>
      </c>
      <c r="M16" s="24">
        <v>119.3</v>
      </c>
      <c r="N16" s="24">
        <v>241</v>
      </c>
      <c r="O16" s="27">
        <v>3.2850000000000001</v>
      </c>
      <c r="P16" s="27"/>
      <c r="Q16" s="27"/>
      <c r="R16" s="28">
        <v>15510</v>
      </c>
      <c r="S16" s="25">
        <v>45.89</v>
      </c>
      <c r="T16" s="25">
        <v>45.16</v>
      </c>
      <c r="U16"/>
      <c r="V16"/>
      <c r="W16"/>
      <c r="X16"/>
      <c r="Y16"/>
      <c r="Z16"/>
      <c r="AA16"/>
      <c r="AB16"/>
      <c r="AC16"/>
    </row>
    <row r="17" spans="1:29">
      <c r="A17" s="18" t="s">
        <v>82</v>
      </c>
      <c r="B17" s="20">
        <v>24006352</v>
      </c>
      <c r="C17" s="21">
        <v>86.22</v>
      </c>
      <c r="D17" s="21">
        <v>19.22</v>
      </c>
      <c r="E17" s="22">
        <v>7.5529999999999999</v>
      </c>
      <c r="F17" s="22">
        <v>3.9279999999999999</v>
      </c>
      <c r="G17" s="27">
        <v>3.23</v>
      </c>
      <c r="H17" s="27"/>
      <c r="I17" s="26"/>
      <c r="J17" s="25"/>
      <c r="K17" s="25">
        <v>22.04</v>
      </c>
      <c r="L17" s="24">
        <v>110.9</v>
      </c>
      <c r="M17" s="24">
        <v>162.5</v>
      </c>
      <c r="N17" s="24">
        <v>105.7</v>
      </c>
      <c r="O17" s="27">
        <v>3.1419999999999999</v>
      </c>
      <c r="P17" s="25">
        <v>2.69</v>
      </c>
      <c r="Q17" s="27">
        <v>5.8319999999999999</v>
      </c>
      <c r="R17" s="28">
        <v>12780</v>
      </c>
      <c r="S17" s="27"/>
      <c r="T17" s="27"/>
      <c r="U17"/>
      <c r="V17"/>
      <c r="W17"/>
      <c r="X17"/>
      <c r="Y17"/>
      <c r="Z17"/>
      <c r="AA17"/>
      <c r="AB17"/>
      <c r="AC17"/>
    </row>
    <row r="18" spans="1:29">
      <c r="A18" s="43" t="s">
        <v>0</v>
      </c>
      <c r="B18" s="44"/>
      <c r="C18" s="35">
        <f>MIN(C16:C17)</f>
        <v>86.22</v>
      </c>
      <c r="D18" s="35">
        <f>MIN(D16:D17)</f>
        <v>19.22</v>
      </c>
      <c r="E18" s="96">
        <f>MIN(E16:E17)</f>
        <v>4.7409999999999997</v>
      </c>
      <c r="F18" s="96">
        <f>MIN(F16:F17)</f>
        <v>3.9279999999999999</v>
      </c>
      <c r="G18" s="96">
        <f>MIN(G16:G17)</f>
        <v>2.9260000000000002</v>
      </c>
      <c r="H18" s="35"/>
      <c r="I18" s="96"/>
      <c r="J18" s="96"/>
      <c r="K18" s="35">
        <f>MIN(K16:K17)</f>
        <v>20.83</v>
      </c>
      <c r="L18" s="99">
        <f>MIN(L16:L17)</f>
        <v>106.6</v>
      </c>
      <c r="M18" s="99">
        <f>MIN(M16:M17)</f>
        <v>119.3</v>
      </c>
      <c r="N18" s="99">
        <f>MIN(N16:N17)</f>
        <v>105.7</v>
      </c>
      <c r="O18" s="96">
        <f>MIN(O16:O17)</f>
        <v>3.1419999999999999</v>
      </c>
      <c r="P18" s="96"/>
      <c r="Q18" s="96"/>
      <c r="R18" s="120">
        <f>MIN(R16:R17)</f>
        <v>12780</v>
      </c>
      <c r="S18" s="96"/>
      <c r="T18" s="96"/>
      <c r="U18"/>
      <c r="V18"/>
      <c r="W18"/>
      <c r="X18"/>
      <c r="Y18"/>
      <c r="Z18"/>
      <c r="AA18"/>
      <c r="AB18"/>
      <c r="AC18"/>
    </row>
    <row r="19" spans="1:29">
      <c r="A19" s="45" t="s">
        <v>1</v>
      </c>
      <c r="B19" s="46"/>
      <c r="C19" s="38">
        <f>MAX(C16:C17)</f>
        <v>86.58</v>
      </c>
      <c r="D19" s="38">
        <f>MAX(D16:D17)</f>
        <v>23.02</v>
      </c>
      <c r="E19" s="97">
        <f>MAX(E16:E17)</f>
        <v>7.5529999999999999</v>
      </c>
      <c r="F19" s="97">
        <f>MAX(F16:F17)</f>
        <v>5.4329999999999998</v>
      </c>
      <c r="G19" s="97">
        <f>MAX(G16:G17)</f>
        <v>3.23</v>
      </c>
      <c r="H19" s="94"/>
      <c r="I19" s="38"/>
      <c r="J19" s="97"/>
      <c r="K19" s="38">
        <f>MAX(K16:K17)</f>
        <v>22.04</v>
      </c>
      <c r="L19" s="94">
        <f>MAX(L16:L17)</f>
        <v>110.9</v>
      </c>
      <c r="M19" s="94">
        <f>MAX(M16:M17)</f>
        <v>162.5</v>
      </c>
      <c r="N19" s="94">
        <f>MAX(N16:N17)</f>
        <v>241</v>
      </c>
      <c r="O19" s="97">
        <f>MAX(O16:O17)</f>
        <v>3.2850000000000001</v>
      </c>
      <c r="P19" s="97"/>
      <c r="Q19" s="97"/>
      <c r="R19" s="121">
        <f>MAX(R16:R17)</f>
        <v>15510</v>
      </c>
      <c r="S19" s="97"/>
      <c r="T19" s="97"/>
      <c r="U19"/>
      <c r="V19"/>
      <c r="W19"/>
      <c r="X19"/>
      <c r="Y19"/>
      <c r="Z19"/>
      <c r="AA19"/>
      <c r="AB19"/>
      <c r="AC19"/>
    </row>
    <row r="20" spans="1:29" ht="15.75" thickBot="1">
      <c r="A20" s="47" t="s">
        <v>2</v>
      </c>
      <c r="B20" s="48"/>
      <c r="C20" s="41">
        <f>MEDIAN(C16:C17)</f>
        <v>86.4</v>
      </c>
      <c r="D20" s="41">
        <f>MEDIAN(D16:D17)</f>
        <v>21.119999999999997</v>
      </c>
      <c r="E20" s="98">
        <f>MEDIAN(E16:E17)</f>
        <v>6.1470000000000002</v>
      </c>
      <c r="F20" s="98">
        <f>MEDIAN(F16:F17)</f>
        <v>4.6805000000000003</v>
      </c>
      <c r="G20" s="98">
        <f>MEDIAN(G16:G17)</f>
        <v>3.0780000000000003</v>
      </c>
      <c r="H20" s="95"/>
      <c r="I20" s="98"/>
      <c r="J20" s="98"/>
      <c r="K20" s="41">
        <f>MEDIAN(K16:K17)</f>
        <v>21.434999999999999</v>
      </c>
      <c r="L20" s="95">
        <f>MEDIAN(L16:L17)</f>
        <v>108.75</v>
      </c>
      <c r="M20" s="95">
        <f>MEDIAN(M16:M17)</f>
        <v>140.9</v>
      </c>
      <c r="N20" s="95">
        <f>MEDIAN(N16:N17)</f>
        <v>173.35000000000002</v>
      </c>
      <c r="O20" s="98">
        <f>MEDIAN(O16:O17)</f>
        <v>3.2134999999999998</v>
      </c>
      <c r="P20" s="98"/>
      <c r="Q20" s="98"/>
      <c r="R20" s="122">
        <f>MEDIAN(R16:R17)</f>
        <v>14145</v>
      </c>
      <c r="S20" s="98"/>
      <c r="T20" s="98"/>
      <c r="U20"/>
      <c r="V20"/>
      <c r="W20"/>
      <c r="X20"/>
      <c r="Y20"/>
      <c r="Z20"/>
      <c r="AA20"/>
      <c r="AB20"/>
      <c r="AC20"/>
    </row>
    <row r="21" spans="1:29">
      <c r="C21" s="11"/>
      <c r="D21" s="11"/>
      <c r="E21" s="11"/>
      <c r="F21" s="11"/>
      <c r="G21" s="11"/>
      <c r="H21" s="17"/>
      <c r="I21" s="17"/>
      <c r="J21" s="17"/>
      <c r="O21" s="17"/>
      <c r="AC21"/>
    </row>
    <row r="22" spans="1:29" ht="15.75" thickBot="1">
      <c r="C22" s="11"/>
      <c r="D22" s="11"/>
      <c r="E22" s="11"/>
      <c r="F22" s="11"/>
      <c r="G22" s="11"/>
      <c r="H22" s="17"/>
      <c r="I22" s="17"/>
      <c r="J22" s="17"/>
      <c r="AC22"/>
    </row>
    <row r="23" spans="1:29" s="4" customFormat="1" ht="60" customHeight="1">
      <c r="A23" s="29" t="s">
        <v>4</v>
      </c>
      <c r="B23" s="30" t="s">
        <v>3</v>
      </c>
      <c r="C23" s="49" t="s">
        <v>44</v>
      </c>
      <c r="D23" s="50" t="s">
        <v>45</v>
      </c>
      <c r="E23" s="31" t="s">
        <v>59</v>
      </c>
      <c r="F23" s="31" t="s">
        <v>46</v>
      </c>
      <c r="G23" s="31" t="s">
        <v>47</v>
      </c>
      <c r="H23" s="51" t="s">
        <v>48</v>
      </c>
      <c r="I23" s="51" t="s">
        <v>49</v>
      </c>
      <c r="J23" s="51" t="s">
        <v>50</v>
      </c>
      <c r="K23" s="31" t="s">
        <v>51</v>
      </c>
      <c r="L23" s="31" t="s">
        <v>37</v>
      </c>
      <c r="M23" s="31" t="s">
        <v>38</v>
      </c>
      <c r="N23" s="31" t="s">
        <v>40</v>
      </c>
      <c r="O23" s="31" t="s">
        <v>43</v>
      </c>
      <c r="P23" s="31" t="s">
        <v>64</v>
      </c>
    </row>
    <row r="24" spans="1:29">
      <c r="A24" s="18" t="s">
        <v>83</v>
      </c>
      <c r="B24" s="20">
        <v>25000066</v>
      </c>
      <c r="C24" s="21">
        <v>88.13</v>
      </c>
      <c r="D24" s="21">
        <v>23.03</v>
      </c>
      <c r="E24" s="23">
        <v>2.2999999999999998</v>
      </c>
      <c r="F24" s="27">
        <v>7.1440000000000001</v>
      </c>
      <c r="G24" s="27">
        <v>6.8550000000000004</v>
      </c>
      <c r="H24" s="27">
        <v>1.0269999999999999</v>
      </c>
      <c r="I24" s="27">
        <v>0.78300000000000003</v>
      </c>
      <c r="J24" s="27">
        <v>0.74399999999999999</v>
      </c>
      <c r="K24" s="27">
        <v>0.77200000000000002</v>
      </c>
      <c r="L24" s="25">
        <v>53.55</v>
      </c>
      <c r="M24" s="24">
        <v>201.7</v>
      </c>
      <c r="N24" s="24">
        <v>204.4</v>
      </c>
      <c r="O24" s="28">
        <v>11420</v>
      </c>
      <c r="P24" s="42">
        <v>0.71460000000000001</v>
      </c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>
      <c r="C25" s="11"/>
      <c r="D25" s="11"/>
      <c r="E25" s="11"/>
      <c r="F25" s="11"/>
      <c r="G25" s="17"/>
      <c r="H25" s="17"/>
      <c r="I25" s="17"/>
      <c r="L25" s="11"/>
      <c r="M25" s="11"/>
      <c r="N25" s="11"/>
      <c r="AC25"/>
    </row>
    <row r="26" spans="1:29" ht="15.75" thickBot="1">
      <c r="C26" s="11"/>
      <c r="D26" s="11"/>
      <c r="E26" s="11"/>
      <c r="F26" s="11"/>
      <c r="G26" s="11"/>
      <c r="H26" s="17"/>
      <c r="I26" s="17"/>
      <c r="J26" s="17"/>
      <c r="M26" s="11"/>
      <c r="N26" s="11"/>
      <c r="O26" s="11"/>
    </row>
    <row r="27" spans="1:29" ht="60" customHeight="1">
      <c r="A27" s="52" t="s">
        <v>58</v>
      </c>
      <c r="B27" s="30" t="s">
        <v>3</v>
      </c>
      <c r="C27" s="31" t="s">
        <v>44</v>
      </c>
      <c r="D27" s="32" t="s">
        <v>45</v>
      </c>
      <c r="E27" s="31" t="s">
        <v>62</v>
      </c>
      <c r="F27" s="31" t="s">
        <v>46</v>
      </c>
      <c r="G27" s="31" t="s">
        <v>47</v>
      </c>
      <c r="H27" s="31" t="s">
        <v>48</v>
      </c>
      <c r="I27" s="31" t="s">
        <v>49</v>
      </c>
      <c r="J27" s="31" t="s">
        <v>50</v>
      </c>
      <c r="K27" s="31" t="s">
        <v>67</v>
      </c>
      <c r="L27" s="31" t="s">
        <v>37</v>
      </c>
      <c r="M27" s="31" t="s">
        <v>38</v>
      </c>
      <c r="N27" s="31" t="s">
        <v>40</v>
      </c>
      <c r="O27" s="31" t="s">
        <v>43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>
      <c r="A28" s="138" t="s">
        <v>86</v>
      </c>
      <c r="B28" s="20">
        <v>25000066</v>
      </c>
      <c r="C28" s="21">
        <v>86.65</v>
      </c>
      <c r="D28" s="25">
        <v>12.98</v>
      </c>
      <c r="E28" s="139">
        <v>2.8959999999999999</v>
      </c>
      <c r="F28" s="27">
        <v>7.0869999999999997</v>
      </c>
      <c r="G28" s="27">
        <v>9.0579999999999998</v>
      </c>
      <c r="H28" s="27">
        <v>1.119</v>
      </c>
      <c r="I28" s="42">
        <v>0.64410000000000001</v>
      </c>
      <c r="J28" s="25">
        <v>0.35</v>
      </c>
      <c r="K28" s="27">
        <v>0.43099999999999999</v>
      </c>
      <c r="L28" s="25">
        <v>34.89</v>
      </c>
      <c r="M28" s="24">
        <v>139.30000000000001</v>
      </c>
      <c r="N28" s="24">
        <v>141.30000000000001</v>
      </c>
      <c r="O28" s="28">
        <v>22870</v>
      </c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>
      <c r="C29" s="11"/>
      <c r="D29" s="11"/>
      <c r="E29" s="11"/>
      <c r="F29" s="11"/>
      <c r="G29" s="11"/>
      <c r="H29" s="17"/>
      <c r="I29" s="17"/>
      <c r="J29" s="17"/>
      <c r="M29" s="11"/>
      <c r="N29" s="11"/>
      <c r="O29" s="11"/>
    </row>
    <row r="30" spans="1:29" ht="15.75" thickBot="1">
      <c r="C30" s="11"/>
      <c r="D30" s="11"/>
      <c r="E30" s="11"/>
      <c r="F30" s="11"/>
      <c r="G30" s="11"/>
      <c r="H30" s="17"/>
      <c r="I30" s="17"/>
      <c r="J30" s="17"/>
      <c r="M30" s="11"/>
      <c r="N30" s="11"/>
      <c r="O30" s="11"/>
    </row>
    <row r="31" spans="1:29" ht="60" customHeight="1">
      <c r="A31" s="52" t="s">
        <v>7</v>
      </c>
      <c r="B31" s="30" t="s">
        <v>3</v>
      </c>
      <c r="C31" s="31" t="s">
        <v>39</v>
      </c>
      <c r="D31" s="31" t="s">
        <v>40</v>
      </c>
      <c r="E31" s="31" t="s">
        <v>65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>
      <c r="A32" s="18" t="s">
        <v>88</v>
      </c>
      <c r="B32" s="20">
        <v>25000062</v>
      </c>
      <c r="C32" s="21">
        <v>99.88</v>
      </c>
      <c r="D32" s="20">
        <v>612000</v>
      </c>
      <c r="E32" s="20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>
      <c r="A33" s="18" t="s">
        <v>87</v>
      </c>
      <c r="B33" s="20">
        <v>25000062</v>
      </c>
      <c r="C33" s="21">
        <v>93.42</v>
      </c>
      <c r="D33" s="20"/>
      <c r="E33" s="20">
        <v>10670000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>
      <c r="A34" s="43" t="s">
        <v>0</v>
      </c>
      <c r="B34" s="53"/>
      <c r="C34" s="35">
        <f>MIN(C32:C33)</f>
        <v>93.42</v>
      </c>
      <c r="D34" s="35"/>
      <c r="E34" s="35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>
      <c r="A35" s="45" t="s">
        <v>1</v>
      </c>
      <c r="B35" s="54"/>
      <c r="C35" s="38">
        <f>MAX(C32:C33)</f>
        <v>99.88</v>
      </c>
      <c r="D35" s="38"/>
      <c r="E35" s="38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ht="15.75" thickBot="1">
      <c r="A36" s="47" t="s">
        <v>2</v>
      </c>
      <c r="B36" s="55"/>
      <c r="C36" s="41">
        <f>MEDIAN(C32:C33)</f>
        <v>96.65</v>
      </c>
      <c r="D36" s="41"/>
      <c r="E36" s="41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>
      <c r="C37" s="11"/>
      <c r="D37" s="11"/>
      <c r="E37" s="11"/>
      <c r="F37" s="11"/>
      <c r="G37" s="17"/>
      <c r="H37" s="17"/>
      <c r="I37" s="17"/>
      <c r="L37" s="11"/>
      <c r="M37" s="11"/>
      <c r="U37"/>
      <c r="V37"/>
      <c r="W37"/>
      <c r="X37"/>
      <c r="Y37"/>
      <c r="Z37"/>
      <c r="AA37"/>
      <c r="AB37"/>
      <c r="AC37"/>
    </row>
    <row r="38" spans="1:29" ht="15.75" thickBot="1">
      <c r="C38" s="11"/>
      <c r="D38" s="11"/>
      <c r="E38" s="11"/>
      <c r="F38" s="11"/>
      <c r="G38" s="17"/>
      <c r="H38" s="17"/>
      <c r="K38" s="11"/>
      <c r="L38" s="11"/>
      <c r="AA38"/>
      <c r="AB38"/>
      <c r="AC38"/>
    </row>
    <row r="39" spans="1:29" ht="60" customHeight="1">
      <c r="A39" s="52" t="s">
        <v>55</v>
      </c>
      <c r="B39" s="30" t="s">
        <v>3</v>
      </c>
      <c r="C39" s="31" t="s">
        <v>44</v>
      </c>
      <c r="D39" s="31" t="s">
        <v>47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>
      <c r="A40" s="18" t="s">
        <v>89</v>
      </c>
      <c r="B40" s="20">
        <v>25000179</v>
      </c>
      <c r="C40" s="21">
        <v>87.08</v>
      </c>
      <c r="D40" s="22">
        <v>9.0890000000000004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2" spans="1:29">
      <c r="A42" s="12" t="s">
        <v>33</v>
      </c>
    </row>
    <row r="43" spans="1:29">
      <c r="A43" t="s">
        <v>34</v>
      </c>
    </row>
  </sheetData>
  <sheetProtection algorithmName="SHA-512" hashValue="+pWms9L0W65zzv30Bh3QEqRXeqX9oBJna7XiAV0eYFRQkmqnSt8joLgOwPmeUy6wi0iEeXRYvhlcTYLuXttgQQ==" saltValue="2mgZ1uSuQU2IIUCq23cJnw==" spinCount="100000" sheet="1" objects="1" scenarios="1"/>
  <sortState xmlns:xlrd2="http://schemas.microsoft.com/office/spreadsheetml/2017/richdata2" ref="A32:AG33">
    <sortCondition ref="A32:A33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33"/>
  <sheetViews>
    <sheetView showGridLines="0" zoomScale="80" zoomScaleNormal="80" workbookViewId="0">
      <selection activeCell="A22" sqref="A22"/>
    </sheetView>
  </sheetViews>
  <sheetFormatPr defaultRowHeight="15"/>
  <cols>
    <col min="1" max="1" width="75.7109375" customWidth="1"/>
    <col min="2" max="9" width="15.7109375" style="2" customWidth="1"/>
    <col min="10" max="10" width="15.85546875" style="2" customWidth="1"/>
    <col min="11" max="23" width="15.7109375" style="2" customWidth="1"/>
    <col min="24" max="24" width="17.5703125" style="2" customWidth="1"/>
    <col min="25" max="29" width="15.7109375" style="2" customWidth="1"/>
    <col min="30" max="30" width="18.140625" style="2" customWidth="1"/>
    <col min="31" max="64" width="15.7109375" style="2" customWidth="1"/>
    <col min="65" max="156" width="15.7109375" customWidth="1"/>
  </cols>
  <sheetData>
    <row r="1" spans="1:64" ht="120" customHeight="1">
      <c r="B1" s="109" t="s">
        <v>71</v>
      </c>
    </row>
    <row r="2" spans="1:64">
      <c r="A2" s="8" t="s">
        <v>30</v>
      </c>
      <c r="BL2"/>
    </row>
    <row r="3" spans="1:64" ht="15.75" thickBot="1">
      <c r="BL3"/>
    </row>
    <row r="4" spans="1:64" s="3" customFormat="1" ht="60" customHeight="1">
      <c r="A4" s="29" t="s">
        <v>6</v>
      </c>
      <c r="B4" s="30" t="s">
        <v>3</v>
      </c>
      <c r="C4" s="31" t="s">
        <v>39</v>
      </c>
      <c r="D4" s="31" t="s">
        <v>80</v>
      </c>
    </row>
    <row r="5" spans="1:64">
      <c r="A5" s="18" t="s">
        <v>73</v>
      </c>
      <c r="B5" s="20">
        <v>25000058</v>
      </c>
      <c r="C5" s="25">
        <v>88.81</v>
      </c>
      <c r="D5" s="112" t="s">
        <v>79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spans="1:64">
      <c r="A6" s="18" t="s">
        <v>73</v>
      </c>
      <c r="B6" s="20">
        <v>25000058</v>
      </c>
      <c r="C6" s="25">
        <v>88.46</v>
      </c>
      <c r="D6" s="112">
        <v>0.6573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spans="1:64">
      <c r="A7" s="18" t="s">
        <v>73</v>
      </c>
      <c r="B7" s="20">
        <v>25000058</v>
      </c>
      <c r="C7" s="25">
        <v>88.46</v>
      </c>
      <c r="D7" s="112">
        <v>448.6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</row>
    <row r="8" spans="1:64">
      <c r="A8" s="43" t="s">
        <v>0</v>
      </c>
      <c r="B8" s="57"/>
      <c r="C8" s="58">
        <f>MIN(C5:C7)</f>
        <v>88.46</v>
      </c>
      <c r="D8" s="58">
        <f>MIN(D5:D7)</f>
        <v>0.6573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</row>
    <row r="9" spans="1:64">
      <c r="A9" s="45" t="s">
        <v>1</v>
      </c>
      <c r="B9" s="60"/>
      <c r="C9" s="61">
        <f>MAX(C5:C7)</f>
        <v>88.81</v>
      </c>
      <c r="D9" s="61">
        <f>MAX(D5:D7)</f>
        <v>448.6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</row>
    <row r="10" spans="1:64" ht="15.75" thickBot="1">
      <c r="A10" s="47" t="s">
        <v>2</v>
      </c>
      <c r="B10" s="55"/>
      <c r="C10" s="56">
        <f>MEDIAN(C5:C7)</f>
        <v>88.46</v>
      </c>
      <c r="D10" s="56">
        <f>MEDIAN(D5:D7)</f>
        <v>224.62864999999999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</row>
    <row r="11" spans="1:64">
      <c r="U11" s="90"/>
      <c r="BC11"/>
      <c r="BD11"/>
      <c r="BE11"/>
      <c r="BF11"/>
      <c r="BG11"/>
      <c r="BH11"/>
      <c r="BI11"/>
      <c r="BJ11"/>
      <c r="BK11"/>
      <c r="BL11"/>
    </row>
    <row r="12" spans="1:64" ht="15.75" thickBot="1">
      <c r="BB12"/>
      <c r="BC12"/>
      <c r="BD12"/>
      <c r="BE12"/>
      <c r="BF12"/>
      <c r="BG12"/>
      <c r="BH12"/>
      <c r="BI12"/>
      <c r="BJ12"/>
      <c r="BK12"/>
      <c r="BL12"/>
    </row>
    <row r="13" spans="1:64" ht="60" customHeight="1">
      <c r="A13" s="52" t="s">
        <v>4</v>
      </c>
      <c r="B13" s="30" t="s">
        <v>3</v>
      </c>
      <c r="C13" s="31" t="s">
        <v>60</v>
      </c>
      <c r="D13" s="31" t="s">
        <v>61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</row>
    <row r="14" spans="1:64">
      <c r="A14" s="18" t="s">
        <v>83</v>
      </c>
      <c r="B14" s="20">
        <v>25000306</v>
      </c>
      <c r="C14" s="19" t="s">
        <v>84</v>
      </c>
      <c r="D14" s="19" t="s">
        <v>84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spans="1:64">
      <c r="A15" s="18" t="s">
        <v>85</v>
      </c>
      <c r="B15" s="20">
        <v>25000262</v>
      </c>
      <c r="C15" s="19" t="s">
        <v>84</v>
      </c>
      <c r="D15" s="19" t="s">
        <v>84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</row>
    <row r="16" spans="1:64">
      <c r="A16" s="43" t="s">
        <v>0</v>
      </c>
      <c r="B16" s="57"/>
      <c r="C16" s="63"/>
      <c r="D16" s="59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</row>
    <row r="17" spans="1:64">
      <c r="A17" s="45" t="s">
        <v>1</v>
      </c>
      <c r="B17" s="60"/>
      <c r="C17" s="64"/>
      <c r="D17" s="62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</row>
    <row r="18" spans="1:64" ht="15.75" thickBot="1">
      <c r="A18" s="47" t="s">
        <v>2</v>
      </c>
      <c r="B18" s="55"/>
      <c r="C18" s="65"/>
      <c r="D18" s="91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64">
      <c r="BC19"/>
      <c r="BD19"/>
      <c r="BE19"/>
      <c r="BF19"/>
      <c r="BG19"/>
      <c r="BH19"/>
      <c r="BI19"/>
      <c r="BJ19"/>
      <c r="BK19"/>
      <c r="BL19"/>
    </row>
    <row r="20" spans="1:64">
      <c r="A20" s="12" t="s">
        <v>33</v>
      </c>
    </row>
    <row r="21" spans="1:64">
      <c r="A21" t="s">
        <v>34</v>
      </c>
    </row>
    <row r="25" spans="1:64">
      <c r="A25" s="12"/>
    </row>
    <row r="33" spans="1:1">
      <c r="A33" s="12"/>
    </row>
  </sheetData>
  <sheetProtection algorithmName="SHA-512" hashValue="emPiPkuS18rfv/oA8C3VulxQq9H5IbCG0ccO47OFc6t7cinAilBSSLdBS0xzRW8UqrEaglps5YKjrM+S6h3fnA==" saltValue="WCD/6b70InQph9u/K7AnKg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7"/>
  <sheetViews>
    <sheetView showGridLines="0" zoomScale="80" zoomScaleNormal="80" workbookViewId="0">
      <selection activeCell="D17" sqref="D17"/>
    </sheetView>
  </sheetViews>
  <sheetFormatPr defaultRowHeight="15"/>
  <cols>
    <col min="1" max="1" width="4.42578125" customWidth="1"/>
    <col min="2" max="2" width="4" customWidth="1"/>
    <col min="3" max="3" width="58.7109375" customWidth="1"/>
    <col min="4" max="6" width="30.7109375" customWidth="1"/>
  </cols>
  <sheetData>
    <row r="1" spans="2:6" ht="120" customHeight="1">
      <c r="D1" s="109" t="s">
        <v>70</v>
      </c>
    </row>
    <row r="2" spans="2:6">
      <c r="B2" s="8" t="s">
        <v>32</v>
      </c>
    </row>
    <row r="3" spans="2:6" ht="15.75" thickBot="1"/>
    <row r="4" spans="2:6" ht="45" customHeight="1" thickBot="1">
      <c r="B4" s="66"/>
      <c r="C4" s="67" t="s">
        <v>8</v>
      </c>
      <c r="D4" s="68" t="s">
        <v>9</v>
      </c>
      <c r="E4" s="68" t="s">
        <v>10</v>
      </c>
      <c r="F4" s="69" t="s">
        <v>11</v>
      </c>
    </row>
    <row r="5" spans="2:6" ht="24.95" customHeight="1" thickTop="1">
      <c r="B5" s="70"/>
      <c r="C5" s="71" t="s">
        <v>12</v>
      </c>
      <c r="D5" s="72">
        <v>1</v>
      </c>
      <c r="E5" s="72">
        <v>0</v>
      </c>
      <c r="F5" s="104"/>
    </row>
    <row r="6" spans="2:6" ht="24.95" customHeight="1">
      <c r="B6" s="73"/>
      <c r="C6" s="74" t="s">
        <v>13</v>
      </c>
      <c r="D6" s="75">
        <v>0</v>
      </c>
      <c r="E6" s="75"/>
      <c r="F6" s="80"/>
    </row>
    <row r="7" spans="2:6" ht="24.95" customHeight="1">
      <c r="B7" s="73"/>
      <c r="C7" s="74" t="s">
        <v>14</v>
      </c>
      <c r="D7" s="75">
        <v>0</v>
      </c>
      <c r="E7" s="75"/>
      <c r="F7" s="80"/>
    </row>
    <row r="8" spans="2:6" ht="24.95" customHeight="1">
      <c r="B8" s="73"/>
      <c r="C8" s="76" t="s">
        <v>15</v>
      </c>
      <c r="D8" s="77">
        <v>0</v>
      </c>
      <c r="E8" s="77"/>
      <c r="F8" s="105"/>
    </row>
    <row r="9" spans="2:6" ht="24.95" customHeight="1">
      <c r="B9" s="73"/>
      <c r="C9" s="74" t="s">
        <v>16</v>
      </c>
      <c r="D9" s="75">
        <v>0</v>
      </c>
      <c r="E9" s="75"/>
      <c r="F9" s="80"/>
    </row>
    <row r="10" spans="2:6" ht="24.95" customHeight="1">
      <c r="B10" s="73"/>
      <c r="C10" s="78" t="s">
        <v>17</v>
      </c>
      <c r="D10" s="79">
        <v>0</v>
      </c>
      <c r="E10" s="79"/>
      <c r="F10" s="106"/>
    </row>
    <row r="11" spans="2:6" ht="24.95" customHeight="1">
      <c r="B11" s="73"/>
      <c r="C11" s="74" t="s">
        <v>18</v>
      </c>
      <c r="D11" s="75">
        <v>0</v>
      </c>
      <c r="E11" s="75"/>
      <c r="F11" s="80"/>
    </row>
    <row r="12" spans="2:6" ht="24.95" customHeight="1">
      <c r="B12" s="73"/>
      <c r="C12" s="78" t="s">
        <v>19</v>
      </c>
      <c r="D12" s="79">
        <v>0</v>
      </c>
      <c r="E12" s="79"/>
      <c r="F12" s="106"/>
    </row>
    <row r="13" spans="2:6" ht="24.95" customHeight="1">
      <c r="B13" s="73"/>
      <c r="C13" s="74" t="s">
        <v>20</v>
      </c>
      <c r="D13" s="75">
        <v>0</v>
      </c>
      <c r="E13" s="75"/>
      <c r="F13" s="80"/>
    </row>
    <row r="14" spans="2:6" ht="24.95" customHeight="1">
      <c r="B14" s="73"/>
      <c r="C14" s="78" t="s">
        <v>21</v>
      </c>
      <c r="D14" s="79">
        <v>0</v>
      </c>
      <c r="E14" s="79"/>
      <c r="F14" s="106"/>
    </row>
    <row r="15" spans="2:6" ht="24.95" customHeight="1">
      <c r="B15" s="73"/>
      <c r="C15" s="74" t="s">
        <v>22</v>
      </c>
      <c r="D15" s="75">
        <v>0</v>
      </c>
      <c r="E15" s="75"/>
      <c r="F15" s="80"/>
    </row>
    <row r="16" spans="2:6" ht="24.95" customHeight="1">
      <c r="B16" s="73"/>
      <c r="C16" s="81" t="s">
        <v>23</v>
      </c>
      <c r="D16" s="82">
        <v>0</v>
      </c>
      <c r="E16" s="82"/>
      <c r="F16" s="107"/>
    </row>
    <row r="17" spans="2:6" ht="24.95" customHeight="1" thickBot="1">
      <c r="B17" s="83"/>
      <c r="C17" s="84" t="s">
        <v>24</v>
      </c>
      <c r="D17" s="85">
        <v>0</v>
      </c>
      <c r="E17" s="85"/>
      <c r="F17" s="108"/>
    </row>
  </sheetData>
  <sheetProtection algorithmName="SHA-512" hashValue="C6BUtjulet9UnVqGDV9KpjM8Ete84J3FLGAzKBTF9xyk5Ho55hhM5YlTTAxB7UH0t7Vrgey2A4NW99jZ0mXDxQ==" saltValue="JFiVL00ZkNAq2HuoxTbN9w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4"/>
  <sheetViews>
    <sheetView showGridLines="0" zoomScale="80" zoomScaleNormal="80" workbookViewId="0">
      <selection activeCell="F19" sqref="F19"/>
    </sheetView>
  </sheetViews>
  <sheetFormatPr defaultRowHeight="15"/>
  <cols>
    <col min="1" max="1" width="4.140625" customWidth="1"/>
    <col min="2" max="2" width="3.85546875" customWidth="1"/>
    <col min="3" max="3" width="34.85546875" customWidth="1"/>
    <col min="4" max="9" width="15.7109375" customWidth="1"/>
  </cols>
  <sheetData>
    <row r="1" spans="2:9" ht="120" customHeight="1">
      <c r="E1" s="109" t="s">
        <v>70</v>
      </c>
    </row>
    <row r="2" spans="2:9">
      <c r="B2" s="136" t="s">
        <v>35</v>
      </c>
      <c r="C2" s="136"/>
      <c r="D2" s="136"/>
      <c r="E2" s="136"/>
      <c r="F2" s="136"/>
      <c r="G2" s="136"/>
      <c r="H2" s="136"/>
      <c r="I2" s="136"/>
    </row>
    <row r="3" spans="2:9" ht="15.75" thickBot="1">
      <c r="B3" s="5"/>
      <c r="C3" s="5"/>
      <c r="D3" s="6"/>
      <c r="E3" s="6"/>
      <c r="F3" s="6"/>
    </row>
    <row r="4" spans="2:9" ht="45" customHeight="1" thickBot="1">
      <c r="B4" s="88"/>
      <c r="C4" s="67" t="s">
        <v>25</v>
      </c>
      <c r="D4" s="127" t="s">
        <v>9</v>
      </c>
      <c r="E4" s="127"/>
      <c r="F4" s="127" t="s">
        <v>10</v>
      </c>
      <c r="G4" s="127"/>
      <c r="H4" s="127" t="s">
        <v>11</v>
      </c>
      <c r="I4" s="128"/>
    </row>
    <row r="5" spans="2:9" ht="24.95" customHeight="1" thickTop="1">
      <c r="B5" s="86"/>
      <c r="C5" s="78" t="s">
        <v>26</v>
      </c>
      <c r="D5" s="137">
        <v>0</v>
      </c>
      <c r="E5" s="137"/>
      <c r="F5" s="137"/>
      <c r="G5" s="137"/>
      <c r="H5" s="129"/>
      <c r="I5" s="130"/>
    </row>
    <row r="6" spans="2:9" ht="24.95" customHeight="1">
      <c r="B6" s="86"/>
      <c r="C6" s="78" t="s">
        <v>27</v>
      </c>
      <c r="D6" s="137">
        <v>0</v>
      </c>
      <c r="E6" s="137"/>
      <c r="F6" s="137"/>
      <c r="G6" s="137"/>
      <c r="H6" s="131"/>
      <c r="I6" s="132"/>
    </row>
    <row r="7" spans="2:9" ht="24.95" customHeight="1" thickBot="1">
      <c r="B7" s="87"/>
      <c r="C7" s="84" t="s">
        <v>28</v>
      </c>
      <c r="D7" s="135">
        <v>2</v>
      </c>
      <c r="E7" s="135"/>
      <c r="F7" s="135">
        <v>0</v>
      </c>
      <c r="G7" s="135"/>
      <c r="H7" s="133"/>
      <c r="I7" s="134"/>
    </row>
    <row r="10" spans="2:9">
      <c r="B10" s="136" t="s">
        <v>36</v>
      </c>
      <c r="C10" s="136"/>
      <c r="D10" s="136"/>
      <c r="E10" s="136"/>
      <c r="F10" s="136"/>
      <c r="G10" s="136"/>
      <c r="H10" s="136"/>
      <c r="I10" s="136"/>
    </row>
    <row r="11" spans="2:9" ht="15.75" thickBot="1">
      <c r="B11" s="5"/>
      <c r="C11" s="5"/>
      <c r="D11" s="6"/>
      <c r="E11" s="6"/>
      <c r="F11" s="6"/>
    </row>
    <row r="12" spans="2:9" ht="45" customHeight="1" thickBot="1">
      <c r="B12" s="89"/>
      <c r="C12" s="67" t="s">
        <v>25</v>
      </c>
      <c r="D12" s="127" t="s">
        <v>9</v>
      </c>
      <c r="E12" s="127"/>
      <c r="F12" s="127" t="s">
        <v>10</v>
      </c>
      <c r="G12" s="127"/>
      <c r="H12" s="127" t="s">
        <v>11</v>
      </c>
      <c r="I12" s="128"/>
    </row>
    <row r="13" spans="2:9" ht="24.95" customHeight="1" thickTop="1">
      <c r="B13" s="86"/>
      <c r="C13" s="78" t="s">
        <v>31</v>
      </c>
      <c r="D13" s="137">
        <v>0</v>
      </c>
      <c r="E13" s="137"/>
      <c r="F13" s="137"/>
      <c r="G13" s="137"/>
      <c r="H13" s="123"/>
      <c r="I13" s="124"/>
    </row>
    <row r="14" spans="2:9" ht="24.95" customHeight="1" thickBot="1">
      <c r="B14" s="87"/>
      <c r="C14" s="84" t="s">
        <v>28</v>
      </c>
      <c r="D14" s="135">
        <v>0</v>
      </c>
      <c r="E14" s="135"/>
      <c r="F14" s="135"/>
      <c r="G14" s="135"/>
      <c r="H14" s="125"/>
      <c r="I14" s="126"/>
    </row>
  </sheetData>
  <sheetProtection algorithmName="SHA-512" hashValue="EqOlvAVmzgJc0hzZM+U4ZMoTHx8xYCDMib9JU67G2O9VEC/Yf9iB7eyIvufVOfa/1N65exocCxcnuUMUX0tGVg==" saltValue="BHD3HYtIxvY/xshsfd9fAQ==" spinCount="100000" sheet="1" objects="1" scenarios="1"/>
  <mergeCells count="23">
    <mergeCell ref="D12:E12"/>
    <mergeCell ref="F12:G12"/>
    <mergeCell ref="H12:I12"/>
    <mergeCell ref="F14:G14"/>
    <mergeCell ref="B2:I2"/>
    <mergeCell ref="B10:I10"/>
    <mergeCell ref="D13:E13"/>
    <mergeCell ref="F13:G13"/>
    <mergeCell ref="D14:E14"/>
    <mergeCell ref="D5:E5"/>
    <mergeCell ref="D6:E6"/>
    <mergeCell ref="D7:E7"/>
    <mergeCell ref="F5:G5"/>
    <mergeCell ref="F6:G6"/>
    <mergeCell ref="F7:G7"/>
    <mergeCell ref="D4:E4"/>
    <mergeCell ref="H13:I13"/>
    <mergeCell ref="H14:I14"/>
    <mergeCell ref="F4:G4"/>
    <mergeCell ref="H4:I4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Z9"/>
  <sheetViews>
    <sheetView showGridLines="0" zoomScale="80" zoomScaleNormal="80" workbookViewId="0">
      <selection activeCell="D27" sqref="D27"/>
    </sheetView>
  </sheetViews>
  <sheetFormatPr defaultRowHeight="15"/>
  <cols>
    <col min="1" max="2" width="3" customWidth="1"/>
    <col min="3" max="3" width="26.85546875" customWidth="1"/>
    <col min="4" max="42" width="15.7109375" customWidth="1"/>
  </cols>
  <sheetData>
    <row r="1" spans="2:26" ht="120.75" customHeight="1">
      <c r="D1" s="2"/>
      <c r="E1" s="2"/>
      <c r="F1" s="109" t="s">
        <v>70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t="15.75">
      <c r="B2" s="14" t="s">
        <v>52</v>
      </c>
      <c r="C2" s="5"/>
      <c r="D2" s="6"/>
      <c r="E2" s="6"/>
      <c r="F2" s="6"/>
      <c r="G2" s="16"/>
      <c r="H2" s="1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2:26" ht="15.75" thickBot="1">
      <c r="B3" s="5"/>
      <c r="C3" s="5"/>
      <c r="D3" s="6"/>
      <c r="E3" s="6"/>
      <c r="F3" s="6"/>
      <c r="G3" s="6"/>
      <c r="H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26" ht="45" customHeight="1" thickBot="1">
      <c r="B4" s="88"/>
      <c r="C4" s="67" t="s">
        <v>25</v>
      </c>
      <c r="D4" s="127" t="s">
        <v>9</v>
      </c>
      <c r="E4" s="127"/>
      <c r="F4" s="127" t="s">
        <v>10</v>
      </c>
      <c r="G4" s="127"/>
      <c r="H4" s="127" t="s">
        <v>11</v>
      </c>
      <c r="I4" s="12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2:26" ht="24.95" customHeight="1" thickTop="1">
      <c r="B5" s="86"/>
      <c r="C5" s="78" t="s">
        <v>53</v>
      </c>
      <c r="D5" s="137">
        <v>0</v>
      </c>
      <c r="E5" s="137"/>
      <c r="F5" s="137"/>
      <c r="G5" s="137"/>
      <c r="H5" s="129"/>
      <c r="I5" s="130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6" ht="24.95" customHeight="1">
      <c r="B6" s="86"/>
      <c r="C6" s="78" t="s">
        <v>54</v>
      </c>
      <c r="D6" s="137">
        <v>0</v>
      </c>
      <c r="E6" s="137"/>
      <c r="F6" s="137"/>
      <c r="G6" s="137"/>
      <c r="H6" s="131"/>
      <c r="I6" s="13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26" ht="24.95" customHeight="1" thickBot="1">
      <c r="B7" s="87"/>
      <c r="C7" s="84" t="s">
        <v>28</v>
      </c>
      <c r="D7" s="135">
        <v>0</v>
      </c>
      <c r="E7" s="135"/>
      <c r="F7" s="135"/>
      <c r="G7" s="135"/>
      <c r="H7" s="133"/>
      <c r="I7" s="13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2:26">
      <c r="B8" s="5"/>
      <c r="C8" s="5"/>
      <c r="D8" s="6"/>
      <c r="E8" s="6"/>
      <c r="F8" s="6"/>
      <c r="G8" s="6"/>
      <c r="H8" s="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2:26">
      <c r="B9" s="5"/>
      <c r="C9" s="5"/>
      <c r="D9" s="6"/>
      <c r="E9" s="6"/>
      <c r="F9" s="6"/>
      <c r="G9" s="6"/>
      <c r="H9" s="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</sheetData>
  <sheetProtection algorithmName="SHA-512" hashValue="l0Uy5v0wXCH4YTzqFQ2oYn3eVx4Re4+jRcTjJbynG9kjZd2m3oPfOKgUf+aVAfw1fdsHS0IcZ8AT+VN0KuXRnA==" saltValue="/54rEZDB/N+lDRjUHVix1Q==" spinCount="100000" sheet="1" objects="1" scenarios="1"/>
  <mergeCells count="12">
    <mergeCell ref="D7:E7"/>
    <mergeCell ref="F7:G7"/>
    <mergeCell ref="D4:E4"/>
    <mergeCell ref="F4:G4"/>
    <mergeCell ref="H4:I4"/>
    <mergeCell ref="D5:E5"/>
    <mergeCell ref="F5:G5"/>
    <mergeCell ref="D6:E6"/>
    <mergeCell ref="F6:G6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Nedodržení deklarovaných znaků</vt:lpstr>
      <vt:lpstr>Nedodržení limitů nežádoucích l</vt:lpstr>
      <vt:lpstr>Krmné suroviny</vt:lpstr>
      <vt:lpstr>PAP, GMO</vt:lpstr>
      <vt:lpstr>Mykotoxiny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61073</dc:creator>
  <cp:lastModifiedBy>Hlavová Zora</cp:lastModifiedBy>
  <dcterms:created xsi:type="dcterms:W3CDTF">2013-10-10T11:46:21Z</dcterms:created>
  <dcterms:modified xsi:type="dcterms:W3CDTF">2025-03-07T11:04:18Z</dcterms:modified>
</cp:coreProperties>
</file>