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136\Documents\Budsky\databáze V a V\II. Pilíř_KVA - SKV\2022\"/>
    </mc:Choice>
  </mc:AlternateContent>
  <xr:revisionPtr revIDLastSave="0" documentId="8_{A6370C86-4189-4F14-8BBC-F49EE62B7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22_M1_limity_final" sheetId="3" r:id="rId1"/>
    <sheet name="H22_M1_limity" sheetId="2" state="hidden" r:id="rId2"/>
    <sheet name="H22_M1_org" sheetId="1" state="hidden" r:id="rId3"/>
  </sheets>
  <definedNames>
    <definedName name="_xlnm._FilterDatabase" localSheetId="1" hidden="1">H22_M1_limity!$A$3:$R$3</definedName>
    <definedName name="_xlnm._FilterDatabase" localSheetId="0" hidden="1">H22_M1_limity_final!$A$6:$I$201</definedName>
    <definedName name="_xlnm._FilterDatabase" localSheetId="2" hidden="1">H22_M1_org!$A$1:$D$1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7" i="3"/>
  <c r="S7" i="2" l="1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 s="1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 s="1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8" i="2"/>
  <c r="T68" i="2" s="1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S75" i="2"/>
  <c r="T75" i="2" s="1"/>
  <c r="S76" i="2"/>
  <c r="T76" i="2" s="1"/>
  <c r="S77" i="2"/>
  <c r="T77" i="2" s="1"/>
  <c r="S78" i="2"/>
  <c r="T78" i="2" s="1"/>
  <c r="S79" i="2"/>
  <c r="T79" i="2" s="1"/>
  <c r="S80" i="2"/>
  <c r="T80" i="2" s="1"/>
  <c r="S81" i="2"/>
  <c r="T81" i="2" s="1"/>
  <c r="S82" i="2"/>
  <c r="T82" i="2" s="1"/>
  <c r="S83" i="2"/>
  <c r="T83" i="2" s="1"/>
  <c r="S84" i="2"/>
  <c r="T84" i="2" s="1"/>
  <c r="S85" i="2"/>
  <c r="T85" i="2" s="1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 s="1"/>
  <c r="S93" i="2"/>
  <c r="T93" i="2" s="1"/>
  <c r="S94" i="2"/>
  <c r="T94" i="2" s="1"/>
  <c r="S95" i="2"/>
  <c r="T95" i="2" s="1"/>
  <c r="S96" i="2"/>
  <c r="T96" i="2" s="1"/>
  <c r="S97" i="2"/>
  <c r="T97" i="2" s="1"/>
  <c r="S98" i="2"/>
  <c r="T98" i="2" s="1"/>
  <c r="S99" i="2"/>
  <c r="T99" i="2" s="1"/>
  <c r="S100" i="2"/>
  <c r="T100" i="2" s="1"/>
  <c r="S101" i="2"/>
  <c r="T101" i="2" s="1"/>
  <c r="S102" i="2"/>
  <c r="T102" i="2" s="1"/>
  <c r="S103" i="2"/>
  <c r="T103" i="2" s="1"/>
  <c r="S104" i="2"/>
  <c r="T104" i="2" s="1"/>
  <c r="S105" i="2"/>
  <c r="T105" i="2" s="1"/>
  <c r="S106" i="2"/>
  <c r="T106" i="2" s="1"/>
  <c r="S107" i="2"/>
  <c r="T107" i="2" s="1"/>
  <c r="S108" i="2"/>
  <c r="T108" i="2" s="1"/>
  <c r="S109" i="2"/>
  <c r="T109" i="2" s="1"/>
  <c r="S110" i="2"/>
  <c r="T110" i="2" s="1"/>
  <c r="S111" i="2"/>
  <c r="T111" i="2" s="1"/>
  <c r="S112" i="2"/>
  <c r="T112" i="2" s="1"/>
  <c r="S113" i="2"/>
  <c r="T113" i="2" s="1"/>
  <c r="S114" i="2"/>
  <c r="T114" i="2" s="1"/>
  <c r="S115" i="2"/>
  <c r="T115" i="2" s="1"/>
  <c r="S116" i="2"/>
  <c r="T116" i="2" s="1"/>
  <c r="S117" i="2"/>
  <c r="T117" i="2" s="1"/>
  <c r="S118" i="2"/>
  <c r="T118" i="2" s="1"/>
  <c r="S119" i="2"/>
  <c r="T119" i="2" s="1"/>
  <c r="S120" i="2"/>
  <c r="T120" i="2" s="1"/>
  <c r="S121" i="2"/>
  <c r="T121" i="2" s="1"/>
  <c r="S122" i="2"/>
  <c r="T122" i="2" s="1"/>
  <c r="S123" i="2"/>
  <c r="T123" i="2" s="1"/>
  <c r="S124" i="2"/>
  <c r="T124" i="2" s="1"/>
  <c r="S125" i="2"/>
  <c r="T125" i="2" s="1"/>
  <c r="S126" i="2"/>
  <c r="T126" i="2" s="1"/>
  <c r="S127" i="2"/>
  <c r="T127" i="2" s="1"/>
  <c r="S128" i="2"/>
  <c r="T128" i="2" s="1"/>
  <c r="S129" i="2"/>
  <c r="T129" i="2" s="1"/>
  <c r="S130" i="2"/>
  <c r="T130" i="2" s="1"/>
  <c r="S131" i="2"/>
  <c r="T131" i="2" s="1"/>
  <c r="S132" i="2"/>
  <c r="T132" i="2" s="1"/>
  <c r="S133" i="2"/>
  <c r="T133" i="2" s="1"/>
  <c r="S134" i="2"/>
  <c r="T134" i="2" s="1"/>
  <c r="S135" i="2"/>
  <c r="T135" i="2" s="1"/>
  <c r="S136" i="2"/>
  <c r="T136" i="2" s="1"/>
  <c r="S137" i="2"/>
  <c r="T137" i="2" s="1"/>
  <c r="S138" i="2"/>
  <c r="T138" i="2" s="1"/>
  <c r="S139" i="2"/>
  <c r="T139" i="2" s="1"/>
  <c r="S140" i="2"/>
  <c r="T140" i="2" s="1"/>
  <c r="S141" i="2"/>
  <c r="T141" i="2" s="1"/>
  <c r="S142" i="2"/>
  <c r="T142" i="2" s="1"/>
  <c r="S143" i="2"/>
  <c r="T143" i="2" s="1"/>
  <c r="S144" i="2"/>
  <c r="T144" i="2" s="1"/>
  <c r="S145" i="2"/>
  <c r="T145" i="2" s="1"/>
  <c r="S146" i="2"/>
  <c r="T146" i="2" s="1"/>
  <c r="S147" i="2"/>
  <c r="T147" i="2" s="1"/>
  <c r="S148" i="2"/>
  <c r="T148" i="2" s="1"/>
  <c r="S149" i="2"/>
  <c r="T149" i="2" s="1"/>
  <c r="S150" i="2"/>
  <c r="T150" i="2" s="1"/>
  <c r="S151" i="2"/>
  <c r="T151" i="2" s="1"/>
  <c r="S152" i="2"/>
  <c r="T152" i="2" s="1"/>
  <c r="S153" i="2"/>
  <c r="T153" i="2" s="1"/>
  <c r="S154" i="2"/>
  <c r="T154" i="2" s="1"/>
  <c r="S155" i="2"/>
  <c r="T155" i="2" s="1"/>
  <c r="S156" i="2"/>
  <c r="T156" i="2" s="1"/>
  <c r="S157" i="2"/>
  <c r="T157" i="2" s="1"/>
  <c r="S158" i="2"/>
  <c r="T158" i="2" s="1"/>
  <c r="S159" i="2"/>
  <c r="T159" i="2" s="1"/>
  <c r="S160" i="2"/>
  <c r="T160" i="2" s="1"/>
  <c r="S161" i="2"/>
  <c r="T161" i="2" s="1"/>
  <c r="S162" i="2"/>
  <c r="T162" i="2" s="1"/>
  <c r="S163" i="2"/>
  <c r="T163" i="2" s="1"/>
  <c r="S164" i="2"/>
  <c r="T164" i="2" s="1"/>
  <c r="S165" i="2"/>
  <c r="T165" i="2" s="1"/>
  <c r="S166" i="2"/>
  <c r="T166" i="2" s="1"/>
  <c r="S167" i="2"/>
  <c r="T167" i="2" s="1"/>
  <c r="S168" i="2"/>
  <c r="T168" i="2" s="1"/>
  <c r="S169" i="2"/>
  <c r="T169" i="2" s="1"/>
  <c r="S170" i="2"/>
  <c r="T170" i="2" s="1"/>
  <c r="S171" i="2"/>
  <c r="T171" i="2" s="1"/>
  <c r="S172" i="2"/>
  <c r="T172" i="2" s="1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 s="1"/>
  <c r="S179" i="2"/>
  <c r="T179" i="2" s="1"/>
  <c r="S180" i="2"/>
  <c r="T180" i="2" s="1"/>
  <c r="S181" i="2"/>
  <c r="T181" i="2" s="1"/>
  <c r="S182" i="2"/>
  <c r="T182" i="2" s="1"/>
  <c r="S183" i="2"/>
  <c r="T183" i="2" s="1"/>
  <c r="S184" i="2"/>
  <c r="T184" i="2" s="1"/>
  <c r="S185" i="2"/>
  <c r="T185" i="2" s="1"/>
  <c r="S186" i="2"/>
  <c r="T186" i="2" s="1"/>
  <c r="S187" i="2"/>
  <c r="T187" i="2" s="1"/>
  <c r="S188" i="2"/>
  <c r="T188" i="2" s="1"/>
  <c r="S189" i="2"/>
  <c r="T189" i="2" s="1"/>
  <c r="S190" i="2"/>
  <c r="T190" i="2" s="1"/>
  <c r="S191" i="2"/>
  <c r="T191" i="2" s="1"/>
  <c r="S192" i="2"/>
  <c r="T192" i="2" s="1"/>
  <c r="S193" i="2"/>
  <c r="T193" i="2" s="1"/>
  <c r="S194" i="2"/>
  <c r="T194" i="2" s="1"/>
  <c r="S195" i="2"/>
  <c r="T195" i="2" s="1"/>
  <c r="S196" i="2"/>
  <c r="T196" i="2" s="1"/>
  <c r="S197" i="2"/>
  <c r="T197" i="2" s="1"/>
  <c r="S198" i="2"/>
  <c r="T198" i="2" s="1"/>
  <c r="S4" i="2"/>
  <c r="T4" i="2" s="1"/>
  <c r="S5" i="2"/>
  <c r="T5" i="2" s="1"/>
  <c r="S6" i="2"/>
  <c r="T6" i="2" s="1"/>
  <c r="K174" i="2"/>
  <c r="K175" i="2"/>
  <c r="K101" i="2"/>
  <c r="K102" i="2"/>
  <c r="K103" i="2"/>
  <c r="K4" i="2"/>
  <c r="K5" i="2"/>
  <c r="K6" i="2"/>
  <c r="K7" i="2"/>
  <c r="K8" i="2"/>
  <c r="K9" i="2"/>
  <c r="K10" i="2"/>
  <c r="K79" i="2"/>
  <c r="K58" i="2"/>
  <c r="K85" i="2"/>
  <c r="K151" i="2"/>
  <c r="K86" i="2"/>
  <c r="K137" i="2"/>
  <c r="K87" i="2"/>
  <c r="K138" i="2"/>
  <c r="K88" i="2"/>
  <c r="K194" i="2"/>
  <c r="K195" i="2"/>
  <c r="K104" i="2"/>
  <c r="K105" i="2"/>
  <c r="K196" i="2"/>
  <c r="K89" i="2"/>
  <c r="K152" i="2"/>
  <c r="K139" i="2"/>
  <c r="K11" i="2"/>
  <c r="K153" i="2"/>
  <c r="K154" i="2"/>
  <c r="K155" i="2"/>
  <c r="K156" i="2"/>
  <c r="K157" i="2"/>
  <c r="K158" i="2"/>
  <c r="K159" i="2"/>
  <c r="K160" i="2"/>
  <c r="K161" i="2"/>
  <c r="K162" i="2"/>
  <c r="K12" i="2"/>
  <c r="K13" i="2"/>
  <c r="K14" i="2"/>
  <c r="K15" i="2"/>
  <c r="K16" i="2"/>
  <c r="K17" i="2"/>
  <c r="K59" i="2"/>
  <c r="K176" i="2"/>
  <c r="K163" i="2"/>
  <c r="K142" i="2"/>
  <c r="K60" i="2"/>
  <c r="K106" i="2"/>
  <c r="K107" i="2"/>
  <c r="K18" i="2"/>
  <c r="K108" i="2"/>
  <c r="K164" i="2"/>
  <c r="K19" i="2"/>
  <c r="K20" i="2"/>
  <c r="K90" i="2"/>
  <c r="K91" i="2"/>
  <c r="K109" i="2"/>
  <c r="K110" i="2"/>
  <c r="K21" i="2"/>
  <c r="K80" i="2"/>
  <c r="K81" i="2"/>
  <c r="K82" i="2"/>
  <c r="K143" i="2"/>
  <c r="K144" i="2"/>
  <c r="K145" i="2"/>
  <c r="K61" i="2"/>
  <c r="K111" i="2"/>
  <c r="K62" i="2"/>
  <c r="K63" i="2"/>
  <c r="K64" i="2"/>
  <c r="K65" i="2"/>
  <c r="K146" i="2"/>
  <c r="K66" i="2"/>
  <c r="K67" i="2"/>
  <c r="K68" i="2"/>
  <c r="K69" i="2"/>
  <c r="K70" i="2"/>
  <c r="K71" i="2"/>
  <c r="K72" i="2"/>
  <c r="K73" i="2"/>
  <c r="K165" i="2"/>
  <c r="K74" i="2"/>
  <c r="K177" i="2"/>
  <c r="K22" i="2"/>
  <c r="K166" i="2"/>
  <c r="K23" i="2"/>
  <c r="K92" i="2"/>
  <c r="K178" i="2"/>
  <c r="K112" i="2"/>
  <c r="K75" i="2"/>
  <c r="K147" i="2"/>
  <c r="K113" i="2"/>
  <c r="K24" i="2"/>
  <c r="K167" i="2"/>
  <c r="K114" i="2"/>
  <c r="K76" i="2"/>
  <c r="K25" i="2"/>
  <c r="K26" i="2"/>
  <c r="K148" i="2"/>
  <c r="K149" i="2"/>
  <c r="K150" i="2"/>
  <c r="K168" i="2"/>
  <c r="K27" i="2"/>
  <c r="K93" i="2"/>
  <c r="K94" i="2"/>
  <c r="K115" i="2"/>
  <c r="K116" i="2"/>
  <c r="K77" i="2"/>
  <c r="K140" i="2"/>
  <c r="K78" i="2"/>
  <c r="K117" i="2"/>
  <c r="K118" i="2"/>
  <c r="K119" i="2"/>
  <c r="K120" i="2"/>
  <c r="K121" i="2"/>
  <c r="K122" i="2"/>
  <c r="K123" i="2"/>
  <c r="K28" i="2"/>
  <c r="K29" i="2"/>
  <c r="K30" i="2"/>
  <c r="K31" i="2"/>
  <c r="K32" i="2"/>
  <c r="K33" i="2"/>
  <c r="K34" i="2"/>
  <c r="K35" i="2"/>
  <c r="K36" i="2"/>
  <c r="K37" i="2"/>
  <c r="K38" i="2"/>
  <c r="K39" i="2"/>
  <c r="K169" i="2"/>
  <c r="K40" i="2"/>
  <c r="K41" i="2"/>
  <c r="K42" i="2"/>
  <c r="K43" i="2"/>
  <c r="K193" i="2"/>
  <c r="K44" i="2"/>
  <c r="K45" i="2"/>
  <c r="K46" i="2"/>
  <c r="K47" i="2"/>
  <c r="K48" i="2"/>
  <c r="K170" i="2"/>
  <c r="K49" i="2"/>
  <c r="K124" i="2"/>
  <c r="K50" i="2"/>
  <c r="K51" i="2"/>
  <c r="K52" i="2"/>
  <c r="K53" i="2"/>
  <c r="K54" i="2"/>
  <c r="K55" i="2"/>
  <c r="K56" i="2"/>
  <c r="K179" i="2"/>
  <c r="K57" i="2"/>
  <c r="K83" i="2"/>
  <c r="K125" i="2"/>
  <c r="K84" i="2"/>
  <c r="K171" i="2"/>
  <c r="K95" i="2"/>
  <c r="K126" i="2"/>
  <c r="K127" i="2"/>
  <c r="K128" i="2"/>
  <c r="K129" i="2"/>
  <c r="K130" i="2"/>
  <c r="K131" i="2"/>
  <c r="K132" i="2"/>
  <c r="K133" i="2"/>
  <c r="K134" i="2"/>
  <c r="K135" i="2"/>
  <c r="K180" i="2"/>
  <c r="K181" i="2"/>
  <c r="K96" i="2"/>
  <c r="K97" i="2"/>
  <c r="K99" i="2"/>
  <c r="K182" i="2"/>
  <c r="K141" i="2"/>
  <c r="K183" i="2"/>
  <c r="K184" i="2"/>
  <c r="K185" i="2"/>
  <c r="K186" i="2"/>
  <c r="K187" i="2"/>
  <c r="K100" i="2"/>
  <c r="K188" i="2"/>
  <c r="K197" i="2"/>
  <c r="K98" i="2"/>
  <c r="K189" i="2"/>
  <c r="K198" i="2"/>
  <c r="K190" i="2"/>
  <c r="K191" i="2"/>
  <c r="K136" i="2"/>
  <c r="K172" i="2"/>
  <c r="K192" i="2"/>
  <c r="K173" i="2"/>
  <c r="U170" i="2" l="1"/>
  <c r="H199" i="2"/>
  <c r="L199" i="2"/>
  <c r="P29" i="2" l="1"/>
  <c r="Q29" i="2" s="1"/>
  <c r="P183" i="2"/>
  <c r="Q183" i="2" s="1"/>
  <c r="P193" i="2"/>
  <c r="Q193" i="2" s="1"/>
  <c r="P52" i="2"/>
  <c r="Q52" i="2" s="1"/>
  <c r="P54" i="2"/>
  <c r="Q54" i="2" s="1"/>
  <c r="P84" i="2"/>
  <c r="Q84" i="2" s="1"/>
  <c r="P85" i="2"/>
  <c r="Q85" i="2" s="1"/>
  <c r="P82" i="2"/>
  <c r="Q82" i="2" s="1"/>
  <c r="P88" i="2"/>
  <c r="Q88" i="2" s="1"/>
  <c r="P98" i="2"/>
  <c r="Q98" i="2" s="1"/>
  <c r="P117" i="2"/>
  <c r="Q117" i="2" s="1"/>
  <c r="P149" i="2"/>
  <c r="Q149" i="2" s="1"/>
  <c r="P102" i="2"/>
  <c r="Q102" i="2" s="1"/>
  <c r="P138" i="2"/>
  <c r="Q138" i="2" s="1"/>
  <c r="P89" i="2"/>
  <c r="Q89" i="2" s="1"/>
  <c r="P31" i="2"/>
  <c r="Q31" i="2" s="1"/>
  <c r="P93" i="2"/>
  <c r="Q93" i="2" s="1"/>
  <c r="P182" i="2"/>
  <c r="Q182" i="2" s="1"/>
  <c r="P25" i="2"/>
  <c r="Q25" i="2" s="1"/>
  <c r="P180" i="2"/>
  <c r="Q180" i="2" s="1"/>
  <c r="P189" i="2"/>
  <c r="Q189" i="2" s="1"/>
  <c r="P195" i="2"/>
  <c r="Q195" i="2" s="1"/>
  <c r="P187" i="2"/>
  <c r="Q187" i="2" s="1"/>
  <c r="P194" i="2"/>
  <c r="Q194" i="2" s="1"/>
  <c r="P184" i="2"/>
  <c r="Q184" i="2" s="1"/>
  <c r="P190" i="2"/>
  <c r="Q190" i="2" s="1"/>
  <c r="P192" i="2"/>
  <c r="Q192" i="2" s="1"/>
  <c r="P159" i="2"/>
  <c r="Q159" i="2" s="1"/>
  <c r="P81" i="2"/>
  <c r="Q81" i="2" s="1"/>
  <c r="P164" i="2"/>
  <c r="Q164" i="2" s="1"/>
  <c r="P37" i="2"/>
  <c r="Q37" i="2" s="1"/>
  <c r="P43" i="2"/>
  <c r="Q43" i="2" s="1"/>
  <c r="P42" i="2"/>
  <c r="Q42" i="2" s="1"/>
  <c r="P35" i="2"/>
  <c r="Q35" i="2" s="1"/>
  <c r="P50" i="2"/>
  <c r="Q50" i="2" s="1"/>
  <c r="P78" i="2"/>
  <c r="Q78" i="2" s="1"/>
  <c r="P77" i="2"/>
  <c r="Q77" i="2" s="1"/>
  <c r="P74" i="2"/>
  <c r="Q74" i="2" s="1"/>
  <c r="P90" i="2"/>
  <c r="Q90" i="2" s="1"/>
  <c r="P76" i="2"/>
  <c r="Q76" i="2" s="1"/>
  <c r="P86" i="2"/>
  <c r="Q86" i="2" s="1"/>
  <c r="P38" i="2"/>
  <c r="Q38" i="2" s="1"/>
  <c r="P104" i="2"/>
  <c r="Q104" i="2" s="1"/>
  <c r="P115" i="2"/>
  <c r="Q115" i="2" s="1"/>
  <c r="P41" i="2"/>
  <c r="Q41" i="2" s="1"/>
  <c r="P30" i="2"/>
  <c r="Q30" i="2" s="1"/>
  <c r="P36" i="2"/>
  <c r="Q36" i="2" s="1"/>
  <c r="P19" i="2"/>
  <c r="Q19" i="2" s="1"/>
  <c r="P60" i="2"/>
  <c r="Q60" i="2" s="1"/>
  <c r="P121" i="2"/>
  <c r="Q121" i="2" s="1"/>
  <c r="P59" i="2"/>
  <c r="Q59" i="2" s="1"/>
  <c r="P123" i="2"/>
  <c r="Q123" i="2" s="1"/>
  <c r="P175" i="2"/>
  <c r="Q175" i="2" s="1"/>
  <c r="P21" i="2"/>
  <c r="Q21" i="2" s="1"/>
  <c r="P40" i="2"/>
  <c r="Q40" i="2" s="1"/>
  <c r="P39" i="2"/>
  <c r="Q39" i="2" s="1"/>
  <c r="P168" i="2"/>
  <c r="Q168" i="2" s="1"/>
  <c r="P83" i="2"/>
  <c r="Q83" i="2" s="1"/>
  <c r="P51" i="2"/>
  <c r="Q51" i="2" s="1"/>
  <c r="P32" i="2"/>
  <c r="Q32" i="2" s="1"/>
  <c r="P177" i="2"/>
  <c r="Q177" i="2" s="1"/>
  <c r="P4" i="2"/>
  <c r="Q4" i="2" s="1"/>
  <c r="P112" i="2"/>
  <c r="Q112" i="2" s="1"/>
  <c r="P111" i="2"/>
  <c r="Q111" i="2" s="1"/>
  <c r="P172" i="2"/>
  <c r="Q172" i="2" s="1"/>
  <c r="P63" i="2"/>
  <c r="Q63" i="2" s="1"/>
  <c r="P8" i="2"/>
  <c r="Q8" i="2" s="1"/>
  <c r="P191" i="2"/>
  <c r="Q191" i="2" s="1"/>
  <c r="P198" i="2"/>
  <c r="Q198" i="2" s="1"/>
  <c r="P24" i="2"/>
  <c r="Q24" i="2" s="1"/>
  <c r="P66" i="2"/>
  <c r="Q66" i="2" s="1"/>
  <c r="P22" i="2"/>
  <c r="Q22" i="2" s="1"/>
  <c r="P185" i="2"/>
  <c r="Q185" i="2" s="1"/>
  <c r="P5" i="2"/>
  <c r="Q5" i="2" s="1"/>
  <c r="P96" i="2"/>
  <c r="Q96" i="2" s="1"/>
  <c r="P75" i="2"/>
  <c r="Q75" i="2" s="1"/>
  <c r="P176" i="2"/>
  <c r="Q176" i="2" s="1"/>
  <c r="P57" i="2"/>
  <c r="Q57" i="2" s="1"/>
  <c r="P18" i="2"/>
  <c r="Q18" i="2" s="1"/>
  <c r="P64" i="2"/>
  <c r="Q64" i="2" s="1"/>
  <c r="P20" i="2"/>
  <c r="Q20" i="2" s="1"/>
  <c r="P113" i="2"/>
  <c r="Q113" i="2" s="1"/>
  <c r="P163" i="2"/>
  <c r="Q163" i="2" s="1"/>
  <c r="P120" i="2"/>
  <c r="Q120" i="2" s="1"/>
  <c r="P17" i="2"/>
  <c r="Q17" i="2" s="1"/>
  <c r="P26" i="2"/>
  <c r="Q26" i="2" s="1"/>
  <c r="P188" i="2"/>
  <c r="Q188" i="2" s="1"/>
  <c r="P119" i="2"/>
  <c r="Q119" i="2" s="1"/>
  <c r="P165" i="2"/>
  <c r="Q165" i="2" s="1"/>
  <c r="P114" i="2"/>
  <c r="Q114" i="2" s="1"/>
  <c r="P100" i="2"/>
  <c r="Q100" i="2" s="1"/>
  <c r="P127" i="2"/>
  <c r="Q127" i="2" s="1"/>
  <c r="P179" i="2"/>
  <c r="Q179" i="2" s="1"/>
  <c r="P103" i="2"/>
  <c r="Q103" i="2" s="1"/>
  <c r="P99" i="2"/>
  <c r="Q99" i="2" s="1"/>
  <c r="P53" i="2"/>
  <c r="Q53" i="2" s="1"/>
  <c r="P143" i="2"/>
  <c r="Q143" i="2" s="1"/>
  <c r="P16" i="2"/>
  <c r="Q16" i="2" s="1"/>
  <c r="P196" i="2"/>
  <c r="Q196" i="2" s="1"/>
  <c r="P56" i="2"/>
  <c r="Q56" i="2" s="1"/>
  <c r="P13" i="2"/>
  <c r="Q13" i="2" s="1"/>
  <c r="P181" i="2"/>
  <c r="Q181" i="2" s="1"/>
  <c r="P186" i="2"/>
  <c r="Q186" i="2" s="1"/>
  <c r="P116" i="2"/>
  <c r="Q116" i="2" s="1"/>
  <c r="P110" i="2"/>
  <c r="Q110" i="2" s="1"/>
  <c r="P27" i="2"/>
  <c r="Q27" i="2" s="1"/>
  <c r="P174" i="2"/>
  <c r="Q174" i="2" s="1"/>
  <c r="P169" i="2"/>
  <c r="Q169" i="2" s="1"/>
  <c r="P7" i="2"/>
  <c r="Q7" i="2" s="1"/>
  <c r="P161" i="2"/>
  <c r="Q161" i="2" s="1"/>
  <c r="P167" i="2"/>
  <c r="Q167" i="2" s="1"/>
  <c r="P6" i="2"/>
  <c r="Q6" i="2" s="1"/>
  <c r="P133" i="2"/>
  <c r="Q133" i="2" s="1"/>
  <c r="P145" i="2"/>
  <c r="Q145" i="2" s="1"/>
  <c r="P67" i="2"/>
  <c r="Q67" i="2" s="1"/>
  <c r="P126" i="2"/>
  <c r="Q126" i="2" s="1"/>
  <c r="P157" i="2"/>
  <c r="Q157" i="2" s="1"/>
  <c r="P141" i="2"/>
  <c r="Q141" i="2" s="1"/>
  <c r="P142" i="2"/>
  <c r="Q142" i="2" s="1"/>
  <c r="P136" i="2"/>
  <c r="Q136" i="2" s="1"/>
  <c r="P130" i="2"/>
  <c r="Q130" i="2" s="1"/>
  <c r="P97" i="2"/>
  <c r="Q97" i="2" s="1"/>
  <c r="P166" i="2"/>
  <c r="Q166" i="2" s="1"/>
  <c r="P122" i="2"/>
  <c r="Q122" i="2" s="1"/>
  <c r="P55" i="2"/>
  <c r="Q55" i="2" s="1"/>
  <c r="P65" i="2"/>
  <c r="Q65" i="2" s="1"/>
  <c r="P162" i="2"/>
  <c r="Q162" i="2" s="1"/>
  <c r="P95" i="2"/>
  <c r="Q95" i="2" s="1"/>
  <c r="P118" i="2"/>
  <c r="Q118" i="2" s="1"/>
  <c r="P23" i="2"/>
  <c r="Q23" i="2" s="1"/>
  <c r="P34" i="2"/>
  <c r="Q34" i="2" s="1"/>
  <c r="P47" i="2"/>
  <c r="Q47" i="2" s="1"/>
  <c r="P156" i="2"/>
  <c r="Q156" i="2" s="1"/>
  <c r="P140" i="2"/>
  <c r="Q140" i="2" s="1"/>
  <c r="P11" i="2"/>
  <c r="Q11" i="2" s="1"/>
  <c r="P46" i="2"/>
  <c r="Q46" i="2" s="1"/>
  <c r="P48" i="2"/>
  <c r="Q48" i="2" s="1"/>
  <c r="P62" i="2"/>
  <c r="Q62" i="2" s="1"/>
  <c r="P139" i="2"/>
  <c r="Q139" i="2" s="1"/>
  <c r="P147" i="2"/>
  <c r="Q147" i="2" s="1"/>
  <c r="P132" i="2"/>
  <c r="Q132" i="2" s="1"/>
  <c r="P154" i="2"/>
  <c r="Q154" i="2" s="1"/>
  <c r="P160" i="2"/>
  <c r="Q160" i="2" s="1"/>
  <c r="P10" i="2"/>
  <c r="Q10" i="2" s="1"/>
  <c r="P61" i="2"/>
  <c r="Q61" i="2" s="1"/>
  <c r="P15" i="2"/>
  <c r="Q15" i="2" s="1"/>
  <c r="P44" i="2"/>
  <c r="Q44" i="2" s="1"/>
  <c r="P49" i="2"/>
  <c r="Q49" i="2" s="1"/>
  <c r="P58" i="2"/>
  <c r="Q58" i="2" s="1"/>
  <c r="P92" i="2"/>
  <c r="Q92" i="2" s="1"/>
  <c r="P12" i="2"/>
  <c r="Q12" i="2" s="1"/>
  <c r="P125" i="2"/>
  <c r="Q125" i="2" s="1"/>
  <c r="P135" i="2"/>
  <c r="Q135" i="2" s="1"/>
  <c r="P152" i="2"/>
  <c r="Q152" i="2" s="1"/>
  <c r="P101" i="2"/>
  <c r="Q101" i="2" s="1"/>
  <c r="P9" i="2"/>
  <c r="Q9" i="2" s="1"/>
  <c r="P128" i="2"/>
  <c r="Q128" i="2" s="1"/>
  <c r="P137" i="2"/>
  <c r="Q137" i="2" s="1"/>
  <c r="P94" i="2"/>
  <c r="Q94" i="2" s="1"/>
  <c r="P105" i="2"/>
  <c r="Q105" i="2" s="1"/>
  <c r="P106" i="2"/>
  <c r="Q106" i="2" s="1"/>
  <c r="P129" i="2"/>
  <c r="Q129" i="2" s="1"/>
  <c r="P131" i="2"/>
  <c r="Q131" i="2" s="1"/>
  <c r="P144" i="2"/>
  <c r="Q144" i="2" s="1"/>
  <c r="P146" i="2"/>
  <c r="Q146" i="2" s="1"/>
  <c r="P33" i="2"/>
  <c r="Q33" i="2" s="1"/>
  <c r="P148" i="2"/>
  <c r="Q148" i="2" s="1"/>
  <c r="P150" i="2"/>
  <c r="Q150" i="2" s="1"/>
  <c r="P153" i="2"/>
  <c r="Q153" i="2" s="1"/>
  <c r="P45" i="2"/>
  <c r="Q45" i="2" s="1"/>
  <c r="P134" i="2"/>
  <c r="Q134" i="2" s="1"/>
  <c r="P155" i="2"/>
  <c r="Q155" i="2" s="1"/>
  <c r="P28" i="2"/>
  <c r="Q28" i="2" s="1"/>
  <c r="P124" i="2"/>
  <c r="Q124" i="2" s="1"/>
  <c r="P107" i="2"/>
  <c r="Q107" i="2" s="1"/>
  <c r="P80" i="2"/>
  <c r="Q80" i="2" s="1"/>
  <c r="P197" i="2"/>
  <c r="Q197" i="2" s="1"/>
  <c r="P171" i="2"/>
  <c r="Q171" i="2" s="1"/>
  <c r="P109" i="2"/>
  <c r="Q109" i="2" s="1"/>
  <c r="P87" i="2"/>
  <c r="Q87" i="2" s="1"/>
  <c r="P91" i="2"/>
  <c r="Q91" i="2" s="1"/>
  <c r="P79" i="2"/>
  <c r="Q79" i="2" s="1"/>
  <c r="P173" i="2"/>
  <c r="Q173" i="2" s="1"/>
  <c r="P151" i="2"/>
  <c r="Q151" i="2" s="1"/>
  <c r="P14" i="2"/>
  <c r="Q14" i="2" s="1"/>
  <c r="P108" i="2"/>
  <c r="Q108" i="2" s="1"/>
  <c r="P158" i="2"/>
  <c r="Q158" i="2" s="1"/>
  <c r="P69" i="2"/>
  <c r="Q69" i="2" s="1"/>
  <c r="P70" i="2"/>
  <c r="Q70" i="2" s="1"/>
  <c r="P68" i="2"/>
  <c r="Q68" i="2" s="1"/>
  <c r="P73" i="2"/>
  <c r="Q73" i="2" s="1"/>
  <c r="P72" i="2"/>
  <c r="Q72" i="2" s="1"/>
  <c r="P71" i="2"/>
  <c r="Q71" i="2" s="1"/>
  <c r="P199" i="2"/>
  <c r="Q199" i="2" s="1"/>
  <c r="P178" i="2"/>
  <c r="Q178" i="2" s="1"/>
  <c r="U178" i="2" s="1"/>
  <c r="D198" i="1"/>
  <c r="R108" i="2" l="1"/>
  <c r="U108" i="2"/>
  <c r="R171" i="2"/>
  <c r="U171" i="2"/>
  <c r="R134" i="2"/>
  <c r="U134" i="2"/>
  <c r="R94" i="2"/>
  <c r="U94" i="2"/>
  <c r="R12" i="2"/>
  <c r="U12" i="2"/>
  <c r="R160" i="2"/>
  <c r="U160" i="2"/>
  <c r="R11" i="2"/>
  <c r="U11" i="2"/>
  <c r="R166" i="2"/>
  <c r="U166" i="2"/>
  <c r="R67" i="2"/>
  <c r="U67" i="2"/>
  <c r="R174" i="2"/>
  <c r="U174" i="2"/>
  <c r="R99" i="2"/>
  <c r="U99" i="2"/>
  <c r="R188" i="2"/>
  <c r="U188" i="2"/>
  <c r="R18" i="2"/>
  <c r="U18" i="2"/>
  <c r="R22" i="2"/>
  <c r="U22" i="2"/>
  <c r="R32" i="2"/>
  <c r="U32" i="2"/>
  <c r="R123" i="2"/>
  <c r="U123" i="2"/>
  <c r="R115" i="2"/>
  <c r="U115" i="2"/>
  <c r="R43" i="2"/>
  <c r="U43" i="2"/>
  <c r="R194" i="2"/>
  <c r="U194" i="2"/>
  <c r="R180" i="2"/>
  <c r="U180" i="2"/>
  <c r="R149" i="2"/>
  <c r="U149" i="2"/>
  <c r="R82" i="2"/>
  <c r="U82" i="2"/>
  <c r="R71" i="2"/>
  <c r="U71" i="2"/>
  <c r="R14" i="2"/>
  <c r="U14" i="2"/>
  <c r="R197" i="2"/>
  <c r="U197" i="2"/>
  <c r="R45" i="2"/>
  <c r="U45" i="2"/>
  <c r="R129" i="2"/>
  <c r="U129" i="2"/>
  <c r="R152" i="2"/>
  <c r="U152" i="2"/>
  <c r="R15" i="2"/>
  <c r="U15" i="2"/>
  <c r="R140" i="2"/>
  <c r="U140" i="2"/>
  <c r="R65" i="2"/>
  <c r="U65" i="2"/>
  <c r="R141" i="2"/>
  <c r="U141" i="2"/>
  <c r="R161" i="2"/>
  <c r="U161" i="2"/>
  <c r="R181" i="2"/>
  <c r="U181" i="2"/>
  <c r="R103" i="2"/>
  <c r="U103" i="2"/>
  <c r="R26" i="2"/>
  <c r="U26" i="2"/>
  <c r="R57" i="2"/>
  <c r="U57" i="2"/>
  <c r="R66" i="2"/>
  <c r="U66" i="2"/>
  <c r="R112" i="2"/>
  <c r="U112" i="2"/>
  <c r="R40" i="2"/>
  <c r="U40" i="2"/>
  <c r="R36" i="2"/>
  <c r="U36" i="2"/>
  <c r="R50" i="2"/>
  <c r="U50" i="2"/>
  <c r="R37" i="2"/>
  <c r="U37" i="2"/>
  <c r="R187" i="2"/>
  <c r="U187" i="2"/>
  <c r="R89" i="2"/>
  <c r="U89" i="2"/>
  <c r="R117" i="2"/>
  <c r="U117" i="2"/>
  <c r="R193" i="2"/>
  <c r="U193" i="2"/>
  <c r="R72" i="2"/>
  <c r="U72" i="2"/>
  <c r="R69" i="2"/>
  <c r="U69" i="2"/>
  <c r="R151" i="2"/>
  <c r="U151" i="2"/>
  <c r="R87" i="2"/>
  <c r="U87" i="2"/>
  <c r="R80" i="2"/>
  <c r="U80" i="2"/>
  <c r="R28" i="2"/>
  <c r="U28" i="2"/>
  <c r="R153" i="2"/>
  <c r="U153" i="2"/>
  <c r="R146" i="2"/>
  <c r="U146" i="2"/>
  <c r="R106" i="2"/>
  <c r="U106" i="2"/>
  <c r="R128" i="2"/>
  <c r="U128" i="2"/>
  <c r="R135" i="2"/>
  <c r="U135" i="2"/>
  <c r="R58" i="2"/>
  <c r="U58" i="2"/>
  <c r="R61" i="2"/>
  <c r="U61" i="2"/>
  <c r="R132" i="2"/>
  <c r="U132" i="2"/>
  <c r="R48" i="2"/>
  <c r="U48" i="2"/>
  <c r="R156" i="2"/>
  <c r="U156" i="2"/>
  <c r="R118" i="2"/>
  <c r="U118" i="2"/>
  <c r="R55" i="2"/>
  <c r="U55" i="2"/>
  <c r="R130" i="2"/>
  <c r="U130" i="2"/>
  <c r="R157" i="2"/>
  <c r="U157" i="2"/>
  <c r="R133" i="2"/>
  <c r="U133" i="2"/>
  <c r="R7" i="2"/>
  <c r="U7" i="2"/>
  <c r="R110" i="2"/>
  <c r="U110" i="2"/>
  <c r="R13" i="2"/>
  <c r="U13" i="2"/>
  <c r="R143" i="2"/>
  <c r="U143" i="2"/>
  <c r="R179" i="2"/>
  <c r="U179" i="2"/>
  <c r="R165" i="2"/>
  <c r="U165" i="2"/>
  <c r="R17" i="2"/>
  <c r="U17" i="2"/>
  <c r="R20" i="2"/>
  <c r="U20" i="2"/>
  <c r="R176" i="2"/>
  <c r="U176" i="2"/>
  <c r="R24" i="2"/>
  <c r="U24" i="2"/>
  <c r="R63" i="2"/>
  <c r="U63" i="2"/>
  <c r="R4" i="2"/>
  <c r="U4" i="2"/>
  <c r="R83" i="2"/>
  <c r="U83" i="2"/>
  <c r="R21" i="2"/>
  <c r="U21" i="2"/>
  <c r="R121" i="2"/>
  <c r="U121" i="2"/>
  <c r="R30" i="2"/>
  <c r="U30" i="2"/>
  <c r="R38" i="2"/>
  <c r="U38" i="2"/>
  <c r="R74" i="2"/>
  <c r="U74" i="2"/>
  <c r="R35" i="2"/>
  <c r="U35" i="2"/>
  <c r="R164" i="2"/>
  <c r="U164" i="2"/>
  <c r="R190" i="2"/>
  <c r="U190" i="2"/>
  <c r="R195" i="2"/>
  <c r="U195" i="2"/>
  <c r="R182" i="2"/>
  <c r="U182" i="2"/>
  <c r="R138" i="2"/>
  <c r="U138" i="2"/>
  <c r="R98" i="2"/>
  <c r="U98" i="2"/>
  <c r="R84" i="2"/>
  <c r="U84" i="2"/>
  <c r="R183" i="2"/>
  <c r="U183" i="2"/>
  <c r="R68" i="2"/>
  <c r="U68" i="2"/>
  <c r="R79" i="2"/>
  <c r="U79" i="2"/>
  <c r="R124" i="2"/>
  <c r="U124" i="2"/>
  <c r="R148" i="2"/>
  <c r="U148" i="2"/>
  <c r="R131" i="2"/>
  <c r="U131" i="2"/>
  <c r="R101" i="2"/>
  <c r="U101" i="2"/>
  <c r="R44" i="2"/>
  <c r="U44" i="2"/>
  <c r="R139" i="2"/>
  <c r="U139" i="2"/>
  <c r="R34" i="2"/>
  <c r="U34" i="2"/>
  <c r="R162" i="2"/>
  <c r="U162" i="2"/>
  <c r="R142" i="2"/>
  <c r="U142" i="2"/>
  <c r="R167" i="2"/>
  <c r="U167" i="2"/>
  <c r="R186" i="2"/>
  <c r="U186" i="2"/>
  <c r="R196" i="2"/>
  <c r="U196" i="2"/>
  <c r="R100" i="2"/>
  <c r="U100" i="2"/>
  <c r="R163" i="2"/>
  <c r="U163" i="2"/>
  <c r="R96" i="2"/>
  <c r="U96" i="2"/>
  <c r="R191" i="2"/>
  <c r="U191" i="2"/>
  <c r="R111" i="2"/>
  <c r="U111" i="2"/>
  <c r="R39" i="2"/>
  <c r="U39" i="2"/>
  <c r="R19" i="2"/>
  <c r="U19" i="2"/>
  <c r="R76" i="2"/>
  <c r="U76" i="2"/>
  <c r="R78" i="2"/>
  <c r="U78" i="2"/>
  <c r="R159" i="2"/>
  <c r="U159" i="2"/>
  <c r="R31" i="2"/>
  <c r="U31" i="2"/>
  <c r="R52" i="2"/>
  <c r="U52" i="2"/>
  <c r="R70" i="2"/>
  <c r="U70" i="2"/>
  <c r="R91" i="2"/>
  <c r="U91" i="2"/>
  <c r="R33" i="2"/>
  <c r="U33" i="2"/>
  <c r="R137" i="2"/>
  <c r="U137" i="2"/>
  <c r="R92" i="2"/>
  <c r="U92" i="2"/>
  <c r="R154" i="2"/>
  <c r="U154" i="2"/>
  <c r="R62" i="2"/>
  <c r="U62" i="2"/>
  <c r="R23" i="2"/>
  <c r="U23" i="2"/>
  <c r="R97" i="2"/>
  <c r="U97" i="2"/>
  <c r="R145" i="2"/>
  <c r="U145" i="2"/>
  <c r="R27" i="2"/>
  <c r="U27" i="2"/>
  <c r="R16" i="2"/>
  <c r="U16" i="2"/>
  <c r="R114" i="2"/>
  <c r="U114" i="2"/>
  <c r="R113" i="2"/>
  <c r="U113" i="2"/>
  <c r="R5" i="2"/>
  <c r="U5" i="2"/>
  <c r="R8" i="2"/>
  <c r="U8" i="2"/>
  <c r="R51" i="2"/>
  <c r="U51" i="2"/>
  <c r="R59" i="2"/>
  <c r="U59" i="2"/>
  <c r="R104" i="2"/>
  <c r="U104" i="2"/>
  <c r="R90" i="2"/>
  <c r="U90" i="2"/>
  <c r="R192" i="2"/>
  <c r="U192" i="2"/>
  <c r="R25" i="2"/>
  <c r="U25" i="2"/>
  <c r="R85" i="2"/>
  <c r="U85" i="2"/>
  <c r="R73" i="2"/>
  <c r="U73" i="2"/>
  <c r="R158" i="2"/>
  <c r="U158" i="2"/>
  <c r="R173" i="2"/>
  <c r="U173" i="2"/>
  <c r="R109" i="2"/>
  <c r="U109" i="2"/>
  <c r="R107" i="2"/>
  <c r="U107" i="2"/>
  <c r="R155" i="2"/>
  <c r="U155" i="2"/>
  <c r="R150" i="2"/>
  <c r="U150" i="2"/>
  <c r="R144" i="2"/>
  <c r="U144" i="2"/>
  <c r="R105" i="2"/>
  <c r="U105" i="2"/>
  <c r="R9" i="2"/>
  <c r="U9" i="2"/>
  <c r="R125" i="2"/>
  <c r="U125" i="2"/>
  <c r="R49" i="2"/>
  <c r="U49" i="2"/>
  <c r="R10" i="2"/>
  <c r="U10" i="2"/>
  <c r="R147" i="2"/>
  <c r="U147" i="2"/>
  <c r="R46" i="2"/>
  <c r="U46" i="2"/>
  <c r="R47" i="2"/>
  <c r="U47" i="2"/>
  <c r="R95" i="2"/>
  <c r="U95" i="2"/>
  <c r="R122" i="2"/>
  <c r="U122" i="2"/>
  <c r="R136" i="2"/>
  <c r="U136" i="2"/>
  <c r="R126" i="2"/>
  <c r="U126" i="2"/>
  <c r="R6" i="2"/>
  <c r="U6" i="2"/>
  <c r="R169" i="2"/>
  <c r="U169" i="2"/>
  <c r="R116" i="2"/>
  <c r="U116" i="2"/>
  <c r="R56" i="2"/>
  <c r="U56" i="2"/>
  <c r="R53" i="2"/>
  <c r="U53" i="2"/>
  <c r="R127" i="2"/>
  <c r="U127" i="2"/>
  <c r="R119" i="2"/>
  <c r="U119" i="2"/>
  <c r="R120" i="2"/>
  <c r="U120" i="2"/>
  <c r="R64" i="2"/>
  <c r="U64" i="2"/>
  <c r="R75" i="2"/>
  <c r="U75" i="2"/>
  <c r="R185" i="2"/>
  <c r="U185" i="2"/>
  <c r="R198" i="2"/>
  <c r="U198" i="2"/>
  <c r="R172" i="2"/>
  <c r="U172" i="2"/>
  <c r="R177" i="2"/>
  <c r="U177" i="2"/>
  <c r="R168" i="2"/>
  <c r="U168" i="2"/>
  <c r="R175" i="2"/>
  <c r="U175" i="2"/>
  <c r="R60" i="2"/>
  <c r="U60" i="2"/>
  <c r="R41" i="2"/>
  <c r="U41" i="2"/>
  <c r="R86" i="2"/>
  <c r="U86" i="2"/>
  <c r="R77" i="2"/>
  <c r="U77" i="2"/>
  <c r="R42" i="2"/>
  <c r="U42" i="2"/>
  <c r="R81" i="2"/>
  <c r="U81" i="2"/>
  <c r="R184" i="2"/>
  <c r="U184" i="2"/>
  <c r="R189" i="2"/>
  <c r="U189" i="2"/>
  <c r="R93" i="2"/>
  <c r="U93" i="2"/>
  <c r="R102" i="2"/>
  <c r="U102" i="2"/>
  <c r="R88" i="2"/>
  <c r="U88" i="2"/>
  <c r="R54" i="2"/>
  <c r="U54" i="2"/>
  <c r="R29" i="2"/>
  <c r="U29" i="2"/>
  <c r="Q200" i="2"/>
  <c r="R178" i="2"/>
  <c r="N199" i="2"/>
  <c r="L200" i="2" s="1"/>
  <c r="M199" i="2"/>
  <c r="R200" i="2" l="1"/>
  <c r="R19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Frantíková Jana</author>
  </authors>
  <commentList>
    <comment ref="J13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Frantíková Jana:</t>
        </r>
        <r>
          <rPr>
            <sz val="9"/>
            <color indexed="81"/>
            <rFont val="Tahoma"/>
            <charset val="1"/>
          </rPr>
          <t xml:space="preserve">
Záznam ze záložky H22_M1_org byl navíc op roti původní tabulce</t>
        </r>
      </text>
    </comment>
  </commentList>
</comments>
</file>

<file path=xl/sharedStrings.xml><?xml version="1.0" encoding="utf-8"?>
<sst xmlns="http://schemas.openxmlformats.org/spreadsheetml/2006/main" count="2532" uniqueCount="645">
  <si>
    <t>MPO</t>
  </si>
  <si>
    <t>00010669</t>
  </si>
  <si>
    <t>Výzkumný a zkušební letecký ústav, a.s.</t>
  </si>
  <si>
    <t>MZP</t>
  </si>
  <si>
    <t>00020699</t>
  </si>
  <si>
    <t>Český hydrometeorologický ústav</t>
  </si>
  <si>
    <t>MZE</t>
  </si>
  <si>
    <t>00020702</t>
  </si>
  <si>
    <t>Výzkumný ústav lesního hospodářství a myslivosti, v.v.i.</t>
  </si>
  <si>
    <t>00020711</t>
  </si>
  <si>
    <t>Výzkumný ústav vodohospodářský T. G. Masaryka veřejná výzkumná instituce</t>
  </si>
  <si>
    <t>MZ0</t>
  </si>
  <si>
    <t>00023001</t>
  </si>
  <si>
    <t>Institut klinické a experimentální medicíny</t>
  </si>
  <si>
    <t>MK0</t>
  </si>
  <si>
    <t>00023205</t>
  </si>
  <si>
    <t>Institut umění - Divadelní ústav</t>
  </si>
  <si>
    <t>00023221</t>
  </si>
  <si>
    <t>Národní knihovna České republiky</t>
  </si>
  <si>
    <t>00023272</t>
  </si>
  <si>
    <t>Národní muzeum</t>
  </si>
  <si>
    <t>00023281</t>
  </si>
  <si>
    <t>Národní galerie v Praze</t>
  </si>
  <si>
    <t>00023299</t>
  </si>
  <si>
    <t>Národní technické museum</t>
  </si>
  <si>
    <t>00023311</t>
  </si>
  <si>
    <t>Památník národního písemnictví</t>
  </si>
  <si>
    <t>00023442</t>
  </si>
  <si>
    <t>Uměleckoprůmyslové museum v Praze</t>
  </si>
  <si>
    <t>00023698</t>
  </si>
  <si>
    <t>Ústav pro péči o matku a dítě</t>
  </si>
  <si>
    <t>00023728</t>
  </si>
  <si>
    <t>Revmatologický ústav</t>
  </si>
  <si>
    <t>00023736</t>
  </si>
  <si>
    <t>Ústav hematologie a krevní transfúze</t>
  </si>
  <si>
    <t>00023752</t>
  </si>
  <si>
    <t>Národní ústav duševního zdraví</t>
  </si>
  <si>
    <t>00023761</t>
  </si>
  <si>
    <t>Endokrinologický ústav</t>
  </si>
  <si>
    <t>00023884</t>
  </si>
  <si>
    <t>Nemocnice Na Homolce</t>
  </si>
  <si>
    <t>MSM</t>
  </si>
  <si>
    <t>00025615</t>
  </si>
  <si>
    <t>Výzkumný ústav geodetický, topografický a kartografický, v. v. i.</t>
  </si>
  <si>
    <t>00025798</t>
  </si>
  <si>
    <t>Česká geologická služba</t>
  </si>
  <si>
    <t>MPS</t>
  </si>
  <si>
    <t>00025950</t>
  </si>
  <si>
    <t>Výzkumný ústav bezpečnosti práce, v.v.i.</t>
  </si>
  <si>
    <t>00027006</t>
  </si>
  <si>
    <t>Výzkumný ústav rostlinné výroby, v.v.i.</t>
  </si>
  <si>
    <t>00027014</t>
  </si>
  <si>
    <t>Výzkumný ústav živočišné výroby, v.v.i.</t>
  </si>
  <si>
    <t>00027022</t>
  </si>
  <si>
    <t>Výzkumný ústav potravinářský Praha, v.v.i.</t>
  </si>
  <si>
    <t>00027031</t>
  </si>
  <si>
    <t>Výzkumný ústav zemědělské techniky, v.v.i.</t>
  </si>
  <si>
    <t>00027049</t>
  </si>
  <si>
    <t>Výzkumný ústav meliorací a ochrany půdy, v.v.i.</t>
  </si>
  <si>
    <t>00027073</t>
  </si>
  <si>
    <t>Výzkumný ústav Silva Taroucy pro krajinu a okrasné zahradnictví, v.v.i.</t>
  </si>
  <si>
    <t>00027162</t>
  </si>
  <si>
    <t>Výzkumný ústav veterinárního lékařství, v.v.i.</t>
  </si>
  <si>
    <t>00027251</t>
  </si>
  <si>
    <t>Ústav zemědělské ekonomiky a informací</t>
  </si>
  <si>
    <t>00057266</t>
  </si>
  <si>
    <t>Národní filmový archiv</t>
  </si>
  <si>
    <t>00064165</t>
  </si>
  <si>
    <t>Všeobecná fakultní nemocnice v Praze</t>
  </si>
  <si>
    <t>00064173</t>
  </si>
  <si>
    <t>Fakultní nemocnice Královské Vinohrady</t>
  </si>
  <si>
    <t>00064190</t>
  </si>
  <si>
    <t>Fakultní Thomayerova nemocnice</t>
  </si>
  <si>
    <t>00064203</t>
  </si>
  <si>
    <t>Fakultní nemocnice v Motole</t>
  </si>
  <si>
    <t>00064211</t>
  </si>
  <si>
    <t>Fakultní nemocnice Bulovka</t>
  </si>
  <si>
    <t>00072486</t>
  </si>
  <si>
    <t>Husitské muzeum v Táboře</t>
  </si>
  <si>
    <t>00079481</t>
  </si>
  <si>
    <t>Muzeum skla a bižuterie v Jablonci nad Nisou</t>
  </si>
  <si>
    <t>00094862</t>
  </si>
  <si>
    <t>Moravské zemské muzeum</t>
  </si>
  <si>
    <t>00094871</t>
  </si>
  <si>
    <t>Moravská galerie v Brně</t>
  </si>
  <si>
    <t>00094927</t>
  </si>
  <si>
    <t>Národní ústav lidové kultury</t>
  </si>
  <si>
    <t>00094943</t>
  </si>
  <si>
    <t>Moravská zemská knihovna v Brně</t>
  </si>
  <si>
    <t>00098604</t>
  </si>
  <si>
    <t>Národní muzeum v přírodě</t>
  </si>
  <si>
    <t>00098892</t>
  </si>
  <si>
    <t>Fakultní nemocnice Olomouc</t>
  </si>
  <si>
    <t>00100595</t>
  </si>
  <si>
    <t>Slezské zemské muzeum</t>
  </si>
  <si>
    <t>00101435</t>
  </si>
  <si>
    <t>Technické muzeum v Brně</t>
  </si>
  <si>
    <t>00159816</t>
  </si>
  <si>
    <t>Fakultní nemocnice u sv. Anny v Brně</t>
  </si>
  <si>
    <t>00177016</t>
  </si>
  <si>
    <t>Český metrologický institut</t>
  </si>
  <si>
    <t>00179906</t>
  </si>
  <si>
    <t>Fakultní nemocnice Hradec Králové</t>
  </si>
  <si>
    <t>00209775</t>
  </si>
  <si>
    <t>Centrum kardiovaskulární a transplantační chirurgie Brno</t>
  </si>
  <si>
    <t>00209805</t>
  </si>
  <si>
    <t>Masarykův onkologický ústav</t>
  </si>
  <si>
    <t>00216208</t>
  </si>
  <si>
    <t>Univerzita Karlova</t>
  </si>
  <si>
    <t>00216224</t>
  </si>
  <si>
    <t>Masarykova univerzita</t>
  </si>
  <si>
    <t>00216275</t>
  </si>
  <si>
    <t>Univerzita Pardubice</t>
  </si>
  <si>
    <t>00216305</t>
  </si>
  <si>
    <t>Vysoké učení technické v Brně</t>
  </si>
  <si>
    <t>00237752</t>
  </si>
  <si>
    <t>Centrum pro studium vysokého školství, v.v.i.</t>
  </si>
  <si>
    <t>00669806</t>
  </si>
  <si>
    <t>Fakultní nemocnice Plzeň</t>
  </si>
  <si>
    <t>00843989</t>
  </si>
  <si>
    <t>Fakultní nemocnice Ostrava</t>
  </si>
  <si>
    <t>04130081</t>
  </si>
  <si>
    <t>Vysoká škola podnikání a práva, a.s.</t>
  </si>
  <si>
    <t>04274644</t>
  </si>
  <si>
    <t>Vysoká škola finanční a správní, a.s.</t>
  </si>
  <si>
    <t>14450551</t>
  </si>
  <si>
    <t>Národní informační a poradenské středisko pro kulturu</t>
  </si>
  <si>
    <t>14864347</t>
  </si>
  <si>
    <t>Chmelařský institut s.r.o.</t>
  </si>
  <si>
    <t>25173154</t>
  </si>
  <si>
    <t>ENKI, o.p.s.</t>
  </si>
  <si>
    <t>25271121</t>
  </si>
  <si>
    <t>Výzkumný a šlechtitelský ústav ovocnářský Holovousy s.r.o.</t>
  </si>
  <si>
    <t>25328859</t>
  </si>
  <si>
    <t>Agrotest fyto, s.r.o.</t>
  </si>
  <si>
    <t>25794787</t>
  </si>
  <si>
    <t>SVÚOM s.r.o.</t>
  </si>
  <si>
    <t>25797000</t>
  </si>
  <si>
    <t>SVÚM a.s.</t>
  </si>
  <si>
    <t>25840886</t>
  </si>
  <si>
    <t>Vysoká škola PRIGO, z. ú.</t>
  </si>
  <si>
    <t>25870807</t>
  </si>
  <si>
    <t>MATERIÁLOVÝ A METALURGICKÝ VÝZKUM s.r.o.</t>
  </si>
  <si>
    <t>25940082</t>
  </si>
  <si>
    <t>Anglo-americká vysoká škola, z.ú.</t>
  </si>
  <si>
    <t>26232511</t>
  </si>
  <si>
    <t>Výzkumný ústav stavebních hmot,a.s.</t>
  </si>
  <si>
    <t>26296080</t>
  </si>
  <si>
    <t>Zemědělský výzkum, spol. s r.o.</t>
  </si>
  <si>
    <t>26316919</t>
  </si>
  <si>
    <t>COMTES FHT a.s.</t>
  </si>
  <si>
    <t>26482789</t>
  </si>
  <si>
    <t>Metropolitní univerzita Praha, o.p.s.</t>
  </si>
  <si>
    <t>26722445</t>
  </si>
  <si>
    <t>Centrum výzkumu Řež s.r.o.</t>
  </si>
  <si>
    <t>26722861</t>
  </si>
  <si>
    <t>Výzkumný ústav mlékárenský s.r.o.</t>
  </si>
  <si>
    <t>26784246</t>
  </si>
  <si>
    <t>Agritec Plant Research s.r.o.</t>
  </si>
  <si>
    <t>26788462</t>
  </si>
  <si>
    <t>Agrovýzkum Rapotín s.r.o.</t>
  </si>
  <si>
    <t>26791251</t>
  </si>
  <si>
    <t>OSEVA vývoj a výzkum s.r.o.</t>
  </si>
  <si>
    <t>26867184</t>
  </si>
  <si>
    <t>Moravská vysoká škola Olomouc, o.p.s.</t>
  </si>
  <si>
    <t>27184145</t>
  </si>
  <si>
    <t>Výzkumné centrum SELTON, s.r.o.</t>
  </si>
  <si>
    <t>28645413</t>
  </si>
  <si>
    <t>Centrum hydraulického výzkumu spol. s r.o.</t>
  </si>
  <si>
    <t>28676092</t>
  </si>
  <si>
    <t>MemBrain s.r.o.</t>
  </si>
  <si>
    <t>28778758</t>
  </si>
  <si>
    <t>Centrum organické chemie s.r.o.</t>
  </si>
  <si>
    <t>29142890</t>
  </si>
  <si>
    <t>ŠKODA AUTO VYSOKÁ ŠKOLA o.p.s.</t>
  </si>
  <si>
    <t>MO0</t>
  </si>
  <si>
    <t>29372259</t>
  </si>
  <si>
    <t>Vojenský výzkumný ústav, s.p.</t>
  </si>
  <si>
    <t>44555601</t>
  </si>
  <si>
    <t>Univerzita Jana Evangelisty Purkyně v Ústí nad Labem</t>
  </si>
  <si>
    <t>MD0</t>
  </si>
  <si>
    <t>44994575</t>
  </si>
  <si>
    <t>Centrum dopravního výzkumu, v.v.i.</t>
  </si>
  <si>
    <t>45249130</t>
  </si>
  <si>
    <t>Česká informační agentura životního prostředí</t>
  </si>
  <si>
    <t>45773009</t>
  </si>
  <si>
    <t>Výzkumný ústav práce a sociálních věcí, v.v.i.</t>
  </si>
  <si>
    <t>46358978</t>
  </si>
  <si>
    <t>Univerzita Jana Amose Komenského Praha s.r.o.</t>
  </si>
  <si>
    <t>46709002</t>
  </si>
  <si>
    <t>VÚTS, a.s.</t>
  </si>
  <si>
    <t>46747885</t>
  </si>
  <si>
    <t>Technická univerzita v Liberci</t>
  </si>
  <si>
    <t>47122099</t>
  </si>
  <si>
    <t>Pražská vysoká škola psychosociálních studií, s.r.o.</t>
  </si>
  <si>
    <t>47718684</t>
  </si>
  <si>
    <t>Výzkumný a zkušební ústav Plzeň s.r.o.</t>
  </si>
  <si>
    <t>47813059</t>
  </si>
  <si>
    <t>Slezská univerzita v Opavě</t>
  </si>
  <si>
    <t>MV0</t>
  </si>
  <si>
    <t>48135445</t>
  </si>
  <si>
    <t>Policejní akademie České republiky v Praze</t>
  </si>
  <si>
    <t>48136841</t>
  </si>
  <si>
    <t>Institut pro kriminologii a sociální prevenci</t>
  </si>
  <si>
    <t>MZV</t>
  </si>
  <si>
    <t>48546054</t>
  </si>
  <si>
    <t>Ústav mezinárodních vztahů, v.v.i.</t>
  </si>
  <si>
    <t>49366378</t>
  </si>
  <si>
    <t>CASRI - vědecké a servisní pracoviště tělesné výchovy</t>
  </si>
  <si>
    <t>49777513</t>
  </si>
  <si>
    <t>Západočeská univerzita v Plzni</t>
  </si>
  <si>
    <t>60076658</t>
  </si>
  <si>
    <t>Jihočeská univerzita v Českých Budějovicích</t>
  </si>
  <si>
    <t>AV0</t>
  </si>
  <si>
    <t>60077344</t>
  </si>
  <si>
    <t>Biologické centrum AV ČR, v. v. i.</t>
  </si>
  <si>
    <t>60109807</t>
  </si>
  <si>
    <t>Výzkumný ústav bramborářský Havlíčkův Brod, s.r.o.</t>
  </si>
  <si>
    <t>60193697</t>
  </si>
  <si>
    <t>Výzkumný ústav pivovarský a sladařský, a.s.</t>
  </si>
  <si>
    <t>60456540</t>
  </si>
  <si>
    <t>Technologické centrum Akademie věd České republiky</t>
  </si>
  <si>
    <t>60457856</t>
  </si>
  <si>
    <t>Středisko společných činností AV ČR, v. v. i.</t>
  </si>
  <si>
    <t>60460709</t>
  </si>
  <si>
    <t>Česká zemědělská univerzita v Praze</t>
  </si>
  <si>
    <t>60461071</t>
  </si>
  <si>
    <t>Vysoká škola umělecko-průmyslová v Praze</t>
  </si>
  <si>
    <t>60461373</t>
  </si>
  <si>
    <t>Vysoká škola chemicko-technologická v Praze</t>
  </si>
  <si>
    <t>60461446</t>
  </si>
  <si>
    <t>Akademie výtvarných umění v Praze</t>
  </si>
  <si>
    <t>61383082</t>
  </si>
  <si>
    <t>Ústřední vojenská nemocnice - Vojenská fakultní nemocnice Praha</t>
  </si>
  <si>
    <t>61384399</t>
  </si>
  <si>
    <t>Vysoká škola ekonomická v Praze</t>
  </si>
  <si>
    <t>61384984</t>
  </si>
  <si>
    <t>Akademie múzických umění v Praze</t>
  </si>
  <si>
    <t>61388955</t>
  </si>
  <si>
    <t>Ústav fyzikální chemie J. Heyrovského AV ČR, v. v. i.</t>
  </si>
  <si>
    <t>61388963</t>
  </si>
  <si>
    <t>Ústav organické chemie a biochemie AV ČR, v. v. i.</t>
  </si>
  <si>
    <t>61388971</t>
  </si>
  <si>
    <t>Mikrobiologický ústav AV ČR, v. v. i.</t>
  </si>
  <si>
    <t>61388980</t>
  </si>
  <si>
    <t>Ústav anorganické chemie AV ČR, v. v. i.</t>
  </si>
  <si>
    <t>61388998</t>
  </si>
  <si>
    <t>Ústav termomechaniky AV ČR, v. v. i.</t>
  </si>
  <si>
    <t>61389005</t>
  </si>
  <si>
    <t>Ústav jaderné fyziky AV ČR, v. v. i.</t>
  </si>
  <si>
    <t>61389013</t>
  </si>
  <si>
    <t>Ústav makromolekulární chemie AV ČR, v. v. i.</t>
  </si>
  <si>
    <t>61389021</t>
  </si>
  <si>
    <t>Ústav fyziky plazmatu AV ČR, v. v. i.</t>
  </si>
  <si>
    <t>61389030</t>
  </si>
  <si>
    <t>Ústav experimentální botaniky AV ČR, v. v. i.</t>
  </si>
  <si>
    <t>61988987</t>
  </si>
  <si>
    <t>Ostravská univerzita</t>
  </si>
  <si>
    <t>61989100</t>
  </si>
  <si>
    <t>Vysoká škola báňská - Technická univerzita Ostrava</t>
  </si>
  <si>
    <t>61989592</t>
  </si>
  <si>
    <t>Univerzita Palackého v Olomouci</t>
  </si>
  <si>
    <t>62156462</t>
  </si>
  <si>
    <t>Janáčkova akademie múzických umění</t>
  </si>
  <si>
    <t>62156489</t>
  </si>
  <si>
    <t>Mendelova univerzita v Brně</t>
  </si>
  <si>
    <t>62157124</t>
  </si>
  <si>
    <t>Veterinární univerzita Brno</t>
  </si>
  <si>
    <t>62243136</t>
  </si>
  <si>
    <t>ORLEN UniCRE a.s.</t>
  </si>
  <si>
    <t>62690094</t>
  </si>
  <si>
    <t>Univerzita Hradec Králové</t>
  </si>
  <si>
    <t>63839172</t>
  </si>
  <si>
    <t>CESNET, zájmové sdružení právnických osob</t>
  </si>
  <si>
    <t>65269705</t>
  </si>
  <si>
    <t>Fakultní nemocnice Brno</t>
  </si>
  <si>
    <t>67985530</t>
  </si>
  <si>
    <t>Geofyzikální ústav AV ČR, v. v. i.</t>
  </si>
  <si>
    <t>67985556</t>
  </si>
  <si>
    <t>Ústav teorie informace a automatizace AV ČR, v. v. i.</t>
  </si>
  <si>
    <t>67985807</t>
  </si>
  <si>
    <t>Ústav informatiky AV ČR, v. v. i.</t>
  </si>
  <si>
    <t>67985815</t>
  </si>
  <si>
    <t>Astronomický ústav AV ČR, v. v. i.</t>
  </si>
  <si>
    <t>67985823</t>
  </si>
  <si>
    <t>Fyziologický ústav AV ČR, v. v. i.</t>
  </si>
  <si>
    <t>67985831</t>
  </si>
  <si>
    <t>Geologický ústav AV ČR, v. v. i.</t>
  </si>
  <si>
    <t>67985840</t>
  </si>
  <si>
    <t>Matematický ústav AV ČR, v. v. i.</t>
  </si>
  <si>
    <t>67985858</t>
  </si>
  <si>
    <t>Ústav chemických procesů AV ČR, v. v. i.</t>
  </si>
  <si>
    <t>67985874</t>
  </si>
  <si>
    <t>Ústav pro hydrodynamiku AV ČR, v. v. i.</t>
  </si>
  <si>
    <t>67985882</t>
  </si>
  <si>
    <t>Ústav fotoniky a elektroniky AV ČR, v. v. i.</t>
  </si>
  <si>
    <t>67985891</t>
  </si>
  <si>
    <t>Ústav struktury a mechaniky hornin AV ČR, v. v. i.</t>
  </si>
  <si>
    <t>67985904</t>
  </si>
  <si>
    <t>Ústav živočišné fyziologie a genetiky AV ČR, v. v. i.</t>
  </si>
  <si>
    <t>67985912</t>
  </si>
  <si>
    <t>Archeologický ústav AV ČR, Praha, v. v. i.</t>
  </si>
  <si>
    <t>67985921</t>
  </si>
  <si>
    <t>Masarykův ústav a Archiv AV ČR, v. v. i.</t>
  </si>
  <si>
    <t>67985939</t>
  </si>
  <si>
    <t>Botanický ústav AV ČR, v. v. i.</t>
  </si>
  <si>
    <t>67985955</t>
  </si>
  <si>
    <t>Filosofický ústav AV ČR, v. v. i.</t>
  </si>
  <si>
    <t>67985963</t>
  </si>
  <si>
    <t>Historický ústav AV ČR, v. v. i.</t>
  </si>
  <si>
    <t>67985971</t>
  </si>
  <si>
    <t>Knihovna AV ČR, v. v. i.</t>
  </si>
  <si>
    <t>67985998</t>
  </si>
  <si>
    <t>Národohospodářský ústav AV ČR, v. v. i.</t>
  </si>
  <si>
    <t>68081707</t>
  </si>
  <si>
    <t>Biofyzikální ústav AV ČR, v. v. i.</t>
  </si>
  <si>
    <t>68081715</t>
  </si>
  <si>
    <t>Ústav analytické chemie AV ČR, v. v. i.</t>
  </si>
  <si>
    <t>68081723</t>
  </si>
  <si>
    <t>Ústav fyziky materiálů AV ČR, v. v. i.</t>
  </si>
  <si>
    <t>68081731</t>
  </si>
  <si>
    <t>Ústav přístrojové techniky AV ČR, v. v. i.</t>
  </si>
  <si>
    <t>68081740</t>
  </si>
  <si>
    <t>Psychologický ústav AV ČR, v. v. i.</t>
  </si>
  <si>
    <t>68081758</t>
  </si>
  <si>
    <t>Archeologický ústav AV ČR, Brno, v. v. i.</t>
  </si>
  <si>
    <t>68081766</t>
  </si>
  <si>
    <t>Ústav biologie obratlovců AV ČR, v. v. i.</t>
  </si>
  <si>
    <t>68145535</t>
  </si>
  <si>
    <t>Ústav geoniky AV ČR, v. v. i.</t>
  </si>
  <si>
    <t>68378009</t>
  </si>
  <si>
    <t>Orientální ústav AV ČR, v. v. i.</t>
  </si>
  <si>
    <t>68378017</t>
  </si>
  <si>
    <t>Slovanský ústav AV ČR, v. v. i.</t>
  </si>
  <si>
    <t>68378025</t>
  </si>
  <si>
    <t>Sociologický ústav AV ČR, v. v. i.</t>
  </si>
  <si>
    <t>68378033</t>
  </si>
  <si>
    <t>Ústav dějin umění AV ČR, v. v. i.</t>
  </si>
  <si>
    <t>68378041</t>
  </si>
  <si>
    <t>Ústav experimentální medicíny AV ČR, v. v. i.</t>
  </si>
  <si>
    <t>68378050</t>
  </si>
  <si>
    <t>Ústav molekulární genetiky AV ČR, v. v. i.</t>
  </si>
  <si>
    <t>68378068</t>
  </si>
  <si>
    <t>Ústav pro českou literaturu AV ČR, v. v. i.</t>
  </si>
  <si>
    <t>68378076</t>
  </si>
  <si>
    <t>Etnologický ústav AV ČR, v. v. i.</t>
  </si>
  <si>
    <t>68378092</t>
  </si>
  <si>
    <t>Ústav pro jazyk český AV ČR, v. v. i.</t>
  </si>
  <si>
    <t>68378114</t>
  </si>
  <si>
    <t>Ústav pro soudobé dějiny AV ČR, v. v. i.</t>
  </si>
  <si>
    <t>68378122</t>
  </si>
  <si>
    <t>Ústav státu a práva AV ČR, v. v. i.</t>
  </si>
  <si>
    <t>68378271</t>
  </si>
  <si>
    <t>Fyzikální ústav AV ČR, v. v. i.</t>
  </si>
  <si>
    <t>68378289</t>
  </si>
  <si>
    <t>Ústav fyziky atmosféry AV ČR, v. v. i.</t>
  </si>
  <si>
    <t>68378297</t>
  </si>
  <si>
    <t>Ústav teoretické a aplikované mechaniky AV ČR, v. v. i.</t>
  </si>
  <si>
    <t>68407700</t>
  </si>
  <si>
    <t>České vysoké učení technické v Praze</t>
  </si>
  <si>
    <t>70565813</t>
  </si>
  <si>
    <t>Státní ústav jaderné, chemické a biologické ochrany, v.v.i.</t>
  </si>
  <si>
    <t>70883521</t>
  </si>
  <si>
    <t>Univerzita Tomáše Bati ve Zlíně</t>
  </si>
  <si>
    <t>70979391</t>
  </si>
  <si>
    <t>Státní oblastní archiv v Praze</t>
  </si>
  <si>
    <t>70979821</t>
  </si>
  <si>
    <t>Národní archiv</t>
  </si>
  <si>
    <t>71009396</t>
  </si>
  <si>
    <t>Zdravotní ústav se sídlem v Ostravě</t>
  </si>
  <si>
    <t>71226401</t>
  </si>
  <si>
    <t>Vysoká škola polytechnická Jihlava</t>
  </si>
  <si>
    <t>75010330</t>
  </si>
  <si>
    <t>Státní zdravotní ústav se sídlem v Praze</t>
  </si>
  <si>
    <t>75032333</t>
  </si>
  <si>
    <t>Národní památkový ústav</t>
  </si>
  <si>
    <t>75075741</t>
  </si>
  <si>
    <t>Národní zemědělské muzeum, s.p.o.</t>
  </si>
  <si>
    <t>75079950</t>
  </si>
  <si>
    <t>Muzeum umění Olomouc, státní příspěvková organizace</t>
  </si>
  <si>
    <t>75081431</t>
  </si>
  <si>
    <t>Vysoká škola technická a ekonomická v Českých Budějovicích</t>
  </si>
  <si>
    <t>75112779</t>
  </si>
  <si>
    <t>Ústav pro studium totalitních režimů</t>
  </si>
  <si>
    <t>86652036</t>
  </si>
  <si>
    <t>Biotechnologický ústav AV ČR, v. v. i.</t>
  </si>
  <si>
    <t>86652052</t>
  </si>
  <si>
    <t>Státní ústav radiační ochrany, v.v.i.</t>
  </si>
  <si>
    <t>86652079</t>
  </si>
  <si>
    <t>Ústav výzkumu globální změny AV ČR, v. v. i.</t>
  </si>
  <si>
    <t>60162694</t>
  </si>
  <si>
    <t>Ministerstvo obrany / Vojenský veterinární ústav Hlučín</t>
  </si>
  <si>
    <t>Ministerstvo obrany / Vojenský zdravotní ústav Praha</t>
  </si>
  <si>
    <t>Ministerstvo obrany / Univerzita obrany</t>
  </si>
  <si>
    <t>00007064</t>
  </si>
  <si>
    <t>Ministerstvo vnitra / Policie ČR Kriminalistický ústav</t>
  </si>
  <si>
    <t>Ministerstvo vnitra / Generální ředitelství HZS - Technický ústav požární ochrany</t>
  </si>
  <si>
    <t>Ministerstvo vnitra / Generální ředitelství HZS - Institut ochrany obyvatelstva</t>
  </si>
  <si>
    <t>Poskytovatel</t>
  </si>
  <si>
    <t>IČO</t>
  </si>
  <si>
    <t>VO</t>
  </si>
  <si>
    <t>prikod</t>
  </si>
  <si>
    <t>lim_15</t>
  </si>
  <si>
    <t>poc_nebiblio</t>
  </si>
  <si>
    <t>lim_posil</t>
  </si>
  <si>
    <t>ico:00010669</t>
  </si>
  <si>
    <t>ico:00020699</t>
  </si>
  <si>
    <t>ico:00020702</t>
  </si>
  <si>
    <t>ico:00020711</t>
  </si>
  <si>
    <t>ico:00023001</t>
  </si>
  <si>
    <t>ico:00023205</t>
  </si>
  <si>
    <t>ico:00023221</t>
  </si>
  <si>
    <t>ico:00023272</t>
  </si>
  <si>
    <t>ico:00023281</t>
  </si>
  <si>
    <t>ico:00023299</t>
  </si>
  <si>
    <t>ico:00023311</t>
  </si>
  <si>
    <t>ico:00023442</t>
  </si>
  <si>
    <t>ico:00023698</t>
  </si>
  <si>
    <t>ico:00023728</t>
  </si>
  <si>
    <t>ico:00023736</t>
  </si>
  <si>
    <t>ico:00023752</t>
  </si>
  <si>
    <t>ico:00023761</t>
  </si>
  <si>
    <t>ico:00025615</t>
  </si>
  <si>
    <t>ico:00025798</t>
  </si>
  <si>
    <t>ico:00025950</t>
  </si>
  <si>
    <t>ico:00027006</t>
  </si>
  <si>
    <t>ico:00027014</t>
  </si>
  <si>
    <t>ico:00027022</t>
  </si>
  <si>
    <t>ico:00027031</t>
  </si>
  <si>
    <t>ico:00027049</t>
  </si>
  <si>
    <t>ico:00027073</t>
  </si>
  <si>
    <t>ico:00027162</t>
  </si>
  <si>
    <t>ico:00027251</t>
  </si>
  <si>
    <t>ico:00057266</t>
  </si>
  <si>
    <t>ico:00064165</t>
  </si>
  <si>
    <t>ico:00064173</t>
  </si>
  <si>
    <t>ico:00064190</t>
  </si>
  <si>
    <t>ico:00064203</t>
  </si>
  <si>
    <t>ico:00064211</t>
  </si>
  <si>
    <t>ico:00072486</t>
  </si>
  <si>
    <t>ico:00079481</t>
  </si>
  <si>
    <t>ico:00094862</t>
  </si>
  <si>
    <t>ico:00094871</t>
  </si>
  <si>
    <t>ico:00094927</t>
  </si>
  <si>
    <t>ico:00094943</t>
  </si>
  <si>
    <t>ico:00098604</t>
  </si>
  <si>
    <t>ico:00098892</t>
  </si>
  <si>
    <t>ico:00100595</t>
  </si>
  <si>
    <t>ico:00101435</t>
  </si>
  <si>
    <t>ico:00159816</t>
  </si>
  <si>
    <t>ico:00177016</t>
  </si>
  <si>
    <t>ico:00179906</t>
  </si>
  <si>
    <t>ico:00209775</t>
  </si>
  <si>
    <t>ico:00209805</t>
  </si>
  <si>
    <t>ico:00216208</t>
  </si>
  <si>
    <t>ico:00216224</t>
  </si>
  <si>
    <t>ico:00216275</t>
  </si>
  <si>
    <t>ico:00216305</t>
  </si>
  <si>
    <t>ico:00237752</t>
  </si>
  <si>
    <t>ico:00669806</t>
  </si>
  <si>
    <t>ico:00843989</t>
  </si>
  <si>
    <t>ico:04274644</t>
  </si>
  <si>
    <t>ico:14450551</t>
  </si>
  <si>
    <t>ico:14864347</t>
  </si>
  <si>
    <t>ico:25173154</t>
  </si>
  <si>
    <t>ico:25271121</t>
  </si>
  <si>
    <t>ico:25328859</t>
  </si>
  <si>
    <t>ico:25794787</t>
  </si>
  <si>
    <t>ico:25797000</t>
  </si>
  <si>
    <t>ico:25840886</t>
  </si>
  <si>
    <t>ico:25870807</t>
  </si>
  <si>
    <t>ico:25940082</t>
  </si>
  <si>
    <t>ico:26232511</t>
  </si>
  <si>
    <t>ico:26296080</t>
  </si>
  <si>
    <t>ico:26316919</t>
  </si>
  <si>
    <t>ico:26482789</t>
  </si>
  <si>
    <t>ico:26722445</t>
  </si>
  <si>
    <t>ico:26722861</t>
  </si>
  <si>
    <t>ico:26784246</t>
  </si>
  <si>
    <t>ico:26788462</t>
  </si>
  <si>
    <t>ico:26791251</t>
  </si>
  <si>
    <t>ico:26867184</t>
  </si>
  <si>
    <t>ico:27184145</t>
  </si>
  <si>
    <t>ico:28645413</t>
  </si>
  <si>
    <t>ico:28676092</t>
  </si>
  <si>
    <t>ico:28778758</t>
  </si>
  <si>
    <t>ico:29142890</t>
  </si>
  <si>
    <t>ico:29372259</t>
  </si>
  <si>
    <t>ico:44555601</t>
  </si>
  <si>
    <t>ico:44994575</t>
  </si>
  <si>
    <t>ico:45249130</t>
  </si>
  <si>
    <t>ico:45773009</t>
  </si>
  <si>
    <t>ico:46358978</t>
  </si>
  <si>
    <t>ico:46709002</t>
  </si>
  <si>
    <t>ico:46747885</t>
  </si>
  <si>
    <t>ico:47122099</t>
  </si>
  <si>
    <t>ico:47718684</t>
  </si>
  <si>
    <t>ico:47813059</t>
  </si>
  <si>
    <t>ico:48135445</t>
  </si>
  <si>
    <t>ico:48136841</t>
  </si>
  <si>
    <t>ico:48546054</t>
  </si>
  <si>
    <t>ico:49366378</t>
  </si>
  <si>
    <t>ico:49777513</t>
  </si>
  <si>
    <t>ico:60076658</t>
  </si>
  <si>
    <t>ico:60077344</t>
  </si>
  <si>
    <t>ico:60109807</t>
  </si>
  <si>
    <t>ico:60193697</t>
  </si>
  <si>
    <t>ico:60456540</t>
  </si>
  <si>
    <t>ico:60457856</t>
  </si>
  <si>
    <t>ico:60460709</t>
  </si>
  <si>
    <t>ico:60461071</t>
  </si>
  <si>
    <t>ico:60461373</t>
  </si>
  <si>
    <t>ico:60461446</t>
  </si>
  <si>
    <t>ico:61383082</t>
  </si>
  <si>
    <t>ico:61384399</t>
  </si>
  <si>
    <t>ico:61384984</t>
  </si>
  <si>
    <t>ico:61388955</t>
  </si>
  <si>
    <t>ico:61388963</t>
  </si>
  <si>
    <t>ico:61388971</t>
  </si>
  <si>
    <t>ico:61388980</t>
  </si>
  <si>
    <t>ico:61388998</t>
  </si>
  <si>
    <t>ico:61389005</t>
  </si>
  <si>
    <t>ico:61389013</t>
  </si>
  <si>
    <t>ico:61389021</t>
  </si>
  <si>
    <t>ico:61389030</t>
  </si>
  <si>
    <t>ico:61988987</t>
  </si>
  <si>
    <t>ico:61989100</t>
  </si>
  <si>
    <t>ico:61989592</t>
  </si>
  <si>
    <t>ico:62156462</t>
  </si>
  <si>
    <t>ico:62156489</t>
  </si>
  <si>
    <t>ico:62157124</t>
  </si>
  <si>
    <t>ico:62243136</t>
  </si>
  <si>
    <t>ico:62690094</t>
  </si>
  <si>
    <t>ico:63839172</t>
  </si>
  <si>
    <t>ico:65269705</t>
  </si>
  <si>
    <t>ico:67985530</t>
  </si>
  <si>
    <t>ico:67985556</t>
  </si>
  <si>
    <t>ico:67985807</t>
  </si>
  <si>
    <t>ico:67985815</t>
  </si>
  <si>
    <t>ico:67985823</t>
  </si>
  <si>
    <t>ico:67985831</t>
  </si>
  <si>
    <t>ico:67985840</t>
  </si>
  <si>
    <t>ico:67985858</t>
  </si>
  <si>
    <t>ico:67985874</t>
  </si>
  <si>
    <t>ico:67985882</t>
  </si>
  <si>
    <t>ico:67985891</t>
  </si>
  <si>
    <t>ico:67985904</t>
  </si>
  <si>
    <t>ico:67985912</t>
  </si>
  <si>
    <t>ico:67985921</t>
  </si>
  <si>
    <t>ico:67985939</t>
  </si>
  <si>
    <t>ico:67985955</t>
  </si>
  <si>
    <t>ico:67985963</t>
  </si>
  <si>
    <t>ico:67985971</t>
  </si>
  <si>
    <t>ico:67985998</t>
  </si>
  <si>
    <t>ico:68081707</t>
  </si>
  <si>
    <t>ico:68081715</t>
  </si>
  <si>
    <t>ico:68081723</t>
  </si>
  <si>
    <t>ico:68081731</t>
  </si>
  <si>
    <t>ico:68081740</t>
  </si>
  <si>
    <t>ico:68081758</t>
  </si>
  <si>
    <t>ico:68081766</t>
  </si>
  <si>
    <t>ico:68145535</t>
  </si>
  <si>
    <t>ico:68378009</t>
  </si>
  <si>
    <t>ico:68378017</t>
  </si>
  <si>
    <t>ico:68378025</t>
  </si>
  <si>
    <t>ico:68378033</t>
  </si>
  <si>
    <t>ico:68378041</t>
  </si>
  <si>
    <t>ico:68378050</t>
  </si>
  <si>
    <t>ico:68378068</t>
  </si>
  <si>
    <t>ico:68378076</t>
  </si>
  <si>
    <t>ico:68378092</t>
  </si>
  <si>
    <t>ico:68378114</t>
  </si>
  <si>
    <t>ico:68378122</t>
  </si>
  <si>
    <t>ico:68378271</t>
  </si>
  <si>
    <t>ico:68378289</t>
  </si>
  <si>
    <t>ico:68378297</t>
  </si>
  <si>
    <t>ico:68407700</t>
  </si>
  <si>
    <t>ico:70565813</t>
  </si>
  <si>
    <t>ico:70883521</t>
  </si>
  <si>
    <t>ico:70979391</t>
  </si>
  <si>
    <t>ico:70979821</t>
  </si>
  <si>
    <t>ico:71009396</t>
  </si>
  <si>
    <t>ico:71226401</t>
  </si>
  <si>
    <t>ico:75010330</t>
  </si>
  <si>
    <t>ico:75032333</t>
  </si>
  <si>
    <t>ico:75075741</t>
  </si>
  <si>
    <t>ico:75079950</t>
  </si>
  <si>
    <t>ico:75081431</t>
  </si>
  <si>
    <t>ico:75112779</t>
  </si>
  <si>
    <t>ico:86652036</t>
  </si>
  <si>
    <t>ico:86652052</t>
  </si>
  <si>
    <t>ico:86652079</t>
  </si>
  <si>
    <t>orjk:G32</t>
  </si>
  <si>
    <t>orjk:G33</t>
  </si>
  <si>
    <t>orjk:G38+</t>
  </si>
  <si>
    <t>orjk:K01</t>
  </si>
  <si>
    <t>orjk:K02</t>
  </si>
  <si>
    <t>orjk:K13</t>
  </si>
  <si>
    <t>ověřené dkrvo</t>
  </si>
  <si>
    <t>dkrvo z RIV (původní)</t>
  </si>
  <si>
    <t>dkrvo/15mil</t>
  </si>
  <si>
    <t>limit_new</t>
  </si>
  <si>
    <t>kontrola</t>
  </si>
  <si>
    <t xml:space="preserve">Přidělená podpora na rok 2022 verifikové údaje
</t>
  </si>
  <si>
    <t>DVKRO podle záložky H22_M1_org</t>
  </si>
  <si>
    <t>DVKRO/15 mil.</t>
  </si>
  <si>
    <t>Limit</t>
  </si>
  <si>
    <t>rozdíl O-R</t>
  </si>
  <si>
    <t>CESNET - zájmové sdružení právnických osob</t>
  </si>
  <si>
    <t>Janáčkova akademie múzických umění v Brně</t>
  </si>
  <si>
    <t>Ostravská univerzita v Ostravě</t>
  </si>
  <si>
    <t>Státní zdravotní ústav, příspěvková organizace</t>
  </si>
  <si>
    <t>ŠKODA AUTO Vysoká škola o.p.s.</t>
  </si>
  <si>
    <t>Univerzita Karlova v Praze</t>
  </si>
  <si>
    <t>Ústav hematologie a krevní transfuze</t>
  </si>
  <si>
    <t>Veterinární a farmaceutická univerzita Brno</t>
  </si>
  <si>
    <t>Výzkumný ústav stavebních hmot, a.s.</t>
  </si>
  <si>
    <t>Výzkumný ústav vodohospodářský T. G. Masaryka, v. v. i.</t>
  </si>
  <si>
    <t>Výzkumná organizace záložka H22_M1_org</t>
  </si>
  <si>
    <t>MZe</t>
  </si>
  <si>
    <t>MŠMT</t>
  </si>
  <si>
    <t>AV</t>
  </si>
  <si>
    <t>MO</t>
  </si>
  <si>
    <t>MŽP</t>
  </si>
  <si>
    <t>MD</t>
  </si>
  <si>
    <t>MZd</t>
  </si>
  <si>
    <t>MŠMT rez</t>
  </si>
  <si>
    <t>MK</t>
  </si>
  <si>
    <t>MV</t>
  </si>
  <si>
    <t>MPSV</t>
  </si>
  <si>
    <t>Rozdíl J-I</t>
  </si>
  <si>
    <t>M1 posílení</t>
  </si>
  <si>
    <t>M1 pč. výsledků (nebiblio) - max 5% ročního objemu</t>
  </si>
  <si>
    <t>Kontrola JF</t>
  </si>
  <si>
    <t>Počet nebibliometrizovatelných výsledků uplatněných v roce 2022: zdroj IS VaVaI k 31. 5. 2022</t>
  </si>
  <si>
    <t>Přidělená podpora: podklad Příloha F Návrh výdajů státního rozpočtu České republiky na výzkum, experimentální vývoj a inovace na rok 2022 se střednědobým výhledem na léta 2022 a 2023 a dlouhodobým výhledem do roku 2027, výše přidělené částky verifikována poskytovateli</t>
  </si>
  <si>
    <t>M1 základ</t>
  </si>
  <si>
    <t>M1 doplnění do 10</t>
  </si>
  <si>
    <t>M1 základ + doplnění do 10</t>
  </si>
  <si>
    <t>M1 pč. výsledků (biblio nebo nebiblio) ve struktuře dle DKRVO</t>
  </si>
  <si>
    <t>M1 doplnění (biblio nebo nebiblio) do minimálního počtu 10 předložených výsledků (kumulativně)*</t>
  </si>
  <si>
    <t xml:space="preserve">M1 pč. výsledků (biblio nebo nebiblio) </t>
  </si>
  <si>
    <t>Počet nebiblio za rok 2021</t>
  </si>
  <si>
    <t xml:space="preserve">přidělená podpora na rok 2022 dle údajů verifikovaných poskytovateli 
(v tis. Kč)
</t>
  </si>
  <si>
    <t>Modul 1 - LIMITY pro Hodnocení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</si>
</sst>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22"/>
      <color indexed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9">
    <xf numFmtId="0" fontId="0" fillId="0" borderId="0" xfId="0"/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0" fontId="0" fillId="0" borderId="0" xfId="0" applyBorder="1"/>
    <xf numFmtId="0" fontId="0" fillId="0" borderId="2" xfId="0" applyBorder="1"/>
    <xf numFmtId="3" fontId="0" fillId="3" borderId="2" xfId="0" applyNumberFormat="1" applyFill="1" applyBorder="1"/>
    <xf numFmtId="0" fontId="0" fillId="0" borderId="0" xfId="0" applyFill="1"/>
    <xf numFmtId="0" fontId="5" fillId="3" borderId="0" xfId="0" applyFont="1" applyFill="1"/>
    <xf numFmtId="0" fontId="0" fillId="3" borderId="2" xfId="0" applyFill="1" applyBorder="1"/>
    <xf numFmtId="3" fontId="6" fillId="0" borderId="0" xfId="0" applyNumberFormat="1" applyFont="1"/>
    <xf numFmtId="3" fontId="0" fillId="0" borderId="2" xfId="0" applyNumberFormat="1" applyBorder="1"/>
    <xf numFmtId="3" fontId="0" fillId="3" borderId="0" xfId="0" applyNumberFormat="1" applyFill="1" applyBorder="1"/>
    <xf numFmtId="0" fontId="0" fillId="5" borderId="2" xfId="0" applyFill="1" applyBorder="1"/>
    <xf numFmtId="164" fontId="10" fillId="4" borderId="2" xfId="0" applyNumberFormat="1" applyFont="1" applyFill="1" applyBorder="1"/>
    <xf numFmtId="164" fontId="10" fillId="6" borderId="2" xfId="0" applyNumberFormat="1" applyFont="1" applyFill="1" applyBorder="1"/>
    <xf numFmtId="0" fontId="10" fillId="4" borderId="2" xfId="0" applyFont="1" applyFill="1" applyBorder="1"/>
    <xf numFmtId="0" fontId="10" fillId="5" borderId="2" xfId="0" applyFont="1" applyFill="1" applyBorder="1"/>
    <xf numFmtId="0" fontId="10" fillId="0" borderId="2" xfId="0" applyFont="1" applyBorder="1"/>
    <xf numFmtId="0" fontId="10" fillId="6" borderId="2" xfId="0" applyFont="1" applyFill="1" applyBorder="1"/>
    <xf numFmtId="0" fontId="10" fillId="9" borderId="2" xfId="0" applyFont="1" applyFill="1" applyBorder="1"/>
    <xf numFmtId="164" fontId="11" fillId="9" borderId="2" xfId="0" applyNumberFormat="1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164" fontId="11" fillId="6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0" fillId="5" borderId="0" xfId="0" applyFont="1" applyFill="1"/>
    <xf numFmtId="0" fontId="10" fillId="0" borderId="0" xfId="0" applyFont="1"/>
    <xf numFmtId="3" fontId="10" fillId="9" borderId="2" xfId="0" applyNumberFormat="1" applyFont="1" applyFill="1" applyBorder="1"/>
    <xf numFmtId="0" fontId="10" fillId="0" borderId="3" xfId="0" applyFont="1" applyBorder="1"/>
    <xf numFmtId="0" fontId="10" fillId="7" borderId="0" xfId="0" applyFont="1" applyFill="1"/>
    <xf numFmtId="164" fontId="10" fillId="7" borderId="2" xfId="0" applyNumberFormat="1" applyFont="1" applyFill="1" applyBorder="1"/>
    <xf numFmtId="0" fontId="10" fillId="0" borderId="0" xfId="0" applyFont="1" applyBorder="1"/>
    <xf numFmtId="0" fontId="10" fillId="3" borderId="0" xfId="0" applyFont="1" applyFill="1"/>
    <xf numFmtId="3" fontId="10" fillId="7" borderId="2" xfId="0" applyNumberFormat="1" applyFont="1" applyFill="1" applyBorder="1"/>
    <xf numFmtId="164" fontId="10" fillId="9" borderId="2" xfId="0" applyNumberFormat="1" applyFont="1" applyFill="1" applyBorder="1"/>
    <xf numFmtId="164" fontId="10" fillId="4" borderId="0" xfId="0" applyNumberFormat="1" applyFont="1" applyFill="1"/>
    <xf numFmtId="164" fontId="10" fillId="6" borderId="0" xfId="0" applyNumberFormat="1" applyFont="1" applyFill="1"/>
    <xf numFmtId="164" fontId="10" fillId="9" borderId="0" xfId="0" applyNumberFormat="1" applyFont="1" applyFill="1"/>
    <xf numFmtId="0" fontId="10" fillId="4" borderId="0" xfId="0" applyFont="1" applyFill="1"/>
    <xf numFmtId="0" fontId="10" fillId="6" borderId="0" xfId="0" applyFont="1" applyFill="1"/>
    <xf numFmtId="0" fontId="10" fillId="9" borderId="0" xfId="0" applyFont="1" applyFill="1"/>
    <xf numFmtId="0" fontId="5" fillId="0" borderId="2" xfId="1" applyFont="1" applyFill="1" applyBorder="1"/>
    <xf numFmtId="0" fontId="5" fillId="0" borderId="2" xfId="1" applyFont="1" applyFill="1" applyBorder="1" applyAlignment="1"/>
    <xf numFmtId="0" fontId="0" fillId="0" borderId="2" xfId="0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3" fontId="0" fillId="0" borderId="2" xfId="2" applyNumberFormat="1" applyFont="1" applyFill="1" applyBorder="1"/>
    <xf numFmtId="0" fontId="5" fillId="0" borderId="4" xfId="1" applyFont="1" applyFill="1" applyBorder="1"/>
    <xf numFmtId="49" fontId="5" fillId="0" borderId="2" xfId="0" applyNumberFormat="1" applyFont="1" applyFill="1" applyBorder="1" applyAlignment="1">
      <alignment horizontal="left"/>
    </xf>
    <xf numFmtId="0" fontId="0" fillId="0" borderId="2" xfId="0" quotePrefix="1" applyFill="1" applyBorder="1"/>
    <xf numFmtId="3" fontId="7" fillId="0" borderId="2" xfId="2" applyNumberFormat="1" applyFill="1" applyBorder="1"/>
    <xf numFmtId="0" fontId="0" fillId="0" borderId="1" xfId="0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/>
    <xf numFmtId="49" fontId="10" fillId="0" borderId="0" xfId="0" applyNumberFormat="1" applyFont="1"/>
    <xf numFmtId="0" fontId="11" fillId="10" borderId="2" xfId="0" applyFont="1" applyFill="1" applyBorder="1"/>
    <xf numFmtId="0" fontId="11" fillId="10" borderId="2" xfId="0" applyFont="1" applyFill="1" applyBorder="1" applyAlignment="1">
      <alignment wrapText="1"/>
    </xf>
    <xf numFmtId="0" fontId="10" fillId="10" borderId="2" xfId="0" applyFont="1" applyFill="1" applyBorder="1"/>
    <xf numFmtId="0" fontId="10" fillId="7" borderId="2" xfId="0" applyFont="1" applyFill="1" applyBorder="1"/>
    <xf numFmtId="49" fontId="10" fillId="0" borderId="2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2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0" fillId="0" borderId="0" xfId="0" applyFill="1" applyBorder="1"/>
    <xf numFmtId="49" fontId="5" fillId="0" borderId="0" xfId="0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5" fillId="0" borderId="0" xfId="1" applyFont="1" applyFill="1" applyBorder="1"/>
    <xf numFmtId="0" fontId="10" fillId="3" borderId="0" xfId="0" applyFont="1" applyFill="1" applyBorder="1"/>
    <xf numFmtId="0" fontId="10" fillId="10" borderId="0" xfId="0" applyFont="1" applyFill="1"/>
    <xf numFmtId="164" fontId="10" fillId="10" borderId="0" xfId="0" applyNumberFormat="1" applyFont="1" applyFill="1"/>
    <xf numFmtId="0" fontId="12" fillId="11" borderId="2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3" fontId="10" fillId="8" borderId="2" xfId="0" applyNumberFormat="1" applyFont="1" applyFill="1" applyBorder="1"/>
    <xf numFmtId="0" fontId="10" fillId="8" borderId="2" xfId="0" applyFont="1" applyFill="1" applyBorder="1"/>
    <xf numFmtId="0" fontId="11" fillId="0" borderId="0" xfId="0" applyFont="1"/>
    <xf numFmtId="0" fontId="11" fillId="0" borderId="0" xfId="0" applyFont="1" applyBorder="1" applyAlignment="1">
      <alignment horizontal="center"/>
    </xf>
    <xf numFmtId="3" fontId="10" fillId="0" borderId="3" xfId="0" applyNumberFormat="1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left"/>
    </xf>
    <xf numFmtId="3" fontId="10" fillId="0" borderId="7" xfId="0" applyNumberFormat="1" applyFont="1" applyFill="1" applyBorder="1"/>
    <xf numFmtId="0" fontId="12" fillId="11" borderId="8" xfId="1" applyFont="1" applyFill="1" applyBorder="1" applyAlignment="1">
      <alignment horizontal="center" vertical="center" wrapText="1"/>
    </xf>
    <xf numFmtId="0" fontId="0" fillId="10" borderId="2" xfId="0" applyFill="1" applyBorder="1"/>
    <xf numFmtId="0" fontId="10" fillId="0" borderId="6" xfId="0" applyFont="1" applyBorder="1" applyAlignment="1">
      <alignment horizont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8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11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64" fontId="11" fillId="8" borderId="2" xfId="0" applyNumberFormat="1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205"/>
  <sheetViews>
    <sheetView tabSelected="1" zoomScale="80" zoomScaleNormal="80" workbookViewId="0">
      <selection activeCell="A6" sqref="A6:I6"/>
    </sheetView>
  </sheetViews>
  <sheetFormatPr defaultColWidth="9.140625" defaultRowHeight="14.25" x14ac:dyDescent="0.2"/>
  <cols>
    <col min="1" max="1" width="15.5703125" style="35" customWidth="1"/>
    <col min="2" max="2" width="67.42578125" style="35" customWidth="1"/>
    <col min="3" max="3" width="12.7109375" style="35" customWidth="1"/>
    <col min="4" max="7" width="18.28515625" style="35" customWidth="1"/>
    <col min="8" max="9" width="15" style="35" customWidth="1"/>
    <col min="10" max="10" width="16.42578125" style="35" customWidth="1"/>
    <col min="11" max="16384" width="9.140625" style="35"/>
  </cols>
  <sheetData>
    <row r="1" spans="1:10" ht="14.25" customHeight="1" x14ac:dyDescent="0.2">
      <c r="A1" s="102" t="s">
        <v>644</v>
      </c>
      <c r="B1" s="102"/>
      <c r="C1" s="102"/>
      <c r="D1" s="102"/>
      <c r="E1" s="102"/>
      <c r="F1" s="102"/>
      <c r="G1" s="102"/>
      <c r="H1" s="102"/>
      <c r="I1" s="102"/>
    </row>
    <row r="2" spans="1:10" ht="14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</row>
    <row r="3" spans="1:10" x14ac:dyDescent="0.2">
      <c r="A3" s="103"/>
      <c r="B3" s="103"/>
      <c r="C3" s="103"/>
      <c r="D3" s="103"/>
      <c r="E3" s="103"/>
      <c r="F3" s="103"/>
      <c r="G3" s="103"/>
      <c r="H3" s="103"/>
      <c r="I3" s="103"/>
    </row>
    <row r="4" spans="1:10" ht="15.75" customHeight="1" x14ac:dyDescent="0.25">
      <c r="E4" s="104" t="s">
        <v>636</v>
      </c>
      <c r="F4" s="104" t="s">
        <v>637</v>
      </c>
      <c r="G4" s="105" t="s">
        <v>638</v>
      </c>
      <c r="H4" s="91"/>
      <c r="I4" s="106" t="s">
        <v>631</v>
      </c>
      <c r="J4" s="99"/>
    </row>
    <row r="5" spans="1:10" ht="42.75" customHeight="1" x14ac:dyDescent="0.25">
      <c r="A5" s="73"/>
      <c r="D5" s="74"/>
      <c r="E5" s="104"/>
      <c r="F5" s="104"/>
      <c r="G5" s="105"/>
      <c r="H5" s="92"/>
      <c r="I5" s="106"/>
      <c r="J5" s="99"/>
    </row>
    <row r="6" spans="1:10" ht="161.25" customHeight="1" x14ac:dyDescent="0.2">
      <c r="A6" s="75" t="s">
        <v>398</v>
      </c>
      <c r="B6" s="75" t="s">
        <v>400</v>
      </c>
      <c r="C6" s="76" t="s">
        <v>399</v>
      </c>
      <c r="D6" s="75" t="s">
        <v>643</v>
      </c>
      <c r="E6" s="97" t="s">
        <v>639</v>
      </c>
      <c r="F6" s="87" t="s">
        <v>640</v>
      </c>
      <c r="G6" s="88" t="s">
        <v>641</v>
      </c>
      <c r="H6" s="75" t="s">
        <v>642</v>
      </c>
      <c r="I6" s="88" t="s">
        <v>632</v>
      </c>
    </row>
    <row r="7" spans="1:10" ht="15" hidden="1" x14ac:dyDescent="0.25">
      <c r="A7" s="77" t="s">
        <v>621</v>
      </c>
      <c r="B7" s="23" t="s">
        <v>325</v>
      </c>
      <c r="C7" s="23" t="s">
        <v>324</v>
      </c>
      <c r="D7" s="93">
        <v>46459000</v>
      </c>
      <c r="E7" s="98">
        <f>CEILING(D7/15000000,1)</f>
        <v>4</v>
      </c>
      <c r="F7" s="96"/>
      <c r="G7" s="89">
        <v>4</v>
      </c>
      <c r="H7" s="70">
        <v>31</v>
      </c>
      <c r="I7" s="90">
        <v>2</v>
      </c>
    </row>
    <row r="8" spans="1:10" ht="15" hidden="1" x14ac:dyDescent="0.25">
      <c r="A8" s="77" t="s">
        <v>621</v>
      </c>
      <c r="B8" s="23" t="s">
        <v>301</v>
      </c>
      <c r="C8" s="23" t="s">
        <v>300</v>
      </c>
      <c r="D8" s="93">
        <v>68300000</v>
      </c>
      <c r="E8" s="98">
        <f t="shared" ref="E8:E71" si="0">CEILING(D8/15000000,1)</f>
        <v>5</v>
      </c>
      <c r="F8" s="96"/>
      <c r="G8" s="89">
        <v>5</v>
      </c>
      <c r="H8" s="70">
        <v>67</v>
      </c>
      <c r="I8" s="90">
        <v>3</v>
      </c>
    </row>
    <row r="9" spans="1:10" ht="15" hidden="1" x14ac:dyDescent="0.25">
      <c r="A9" s="77" t="s">
        <v>621</v>
      </c>
      <c r="B9" s="23" t="s">
        <v>283</v>
      </c>
      <c r="C9" s="23" t="s">
        <v>282</v>
      </c>
      <c r="D9" s="93">
        <v>105892000</v>
      </c>
      <c r="E9" s="98">
        <f t="shared" si="0"/>
        <v>8</v>
      </c>
      <c r="F9" s="96"/>
      <c r="G9" s="89">
        <v>8</v>
      </c>
      <c r="H9" s="70">
        <v>45</v>
      </c>
      <c r="I9" s="90">
        <v>2</v>
      </c>
    </row>
    <row r="10" spans="1:10" ht="15" hidden="1" x14ac:dyDescent="0.25">
      <c r="A10" s="77" t="s">
        <v>621</v>
      </c>
      <c r="B10" s="23" t="s">
        <v>315</v>
      </c>
      <c r="C10" s="23" t="s">
        <v>314</v>
      </c>
      <c r="D10" s="93">
        <v>97385000</v>
      </c>
      <c r="E10" s="98">
        <f t="shared" si="0"/>
        <v>7</v>
      </c>
      <c r="F10" s="96"/>
      <c r="G10" s="89">
        <v>7</v>
      </c>
      <c r="H10" s="70">
        <v>0</v>
      </c>
      <c r="I10" s="90">
        <v>0</v>
      </c>
    </row>
    <row r="11" spans="1:10" ht="15" hidden="1" x14ac:dyDescent="0.25">
      <c r="A11" s="77" t="s">
        <v>621</v>
      </c>
      <c r="B11" s="23" t="s">
        <v>215</v>
      </c>
      <c r="C11" s="23" t="s">
        <v>214</v>
      </c>
      <c r="D11" s="93">
        <v>229335000</v>
      </c>
      <c r="E11" s="98">
        <f t="shared" si="0"/>
        <v>16</v>
      </c>
      <c r="F11" s="96"/>
      <c r="G11" s="89">
        <v>16</v>
      </c>
      <c r="H11" s="70">
        <v>90</v>
      </c>
      <c r="I11" s="90">
        <v>5</v>
      </c>
    </row>
    <row r="12" spans="1:10" ht="15" hidden="1" x14ac:dyDescent="0.25">
      <c r="A12" s="77" t="s">
        <v>621</v>
      </c>
      <c r="B12" s="23" t="s">
        <v>385</v>
      </c>
      <c r="C12" s="23" t="s">
        <v>384</v>
      </c>
      <c r="D12" s="93">
        <v>98086000</v>
      </c>
      <c r="E12" s="98">
        <f t="shared" si="0"/>
        <v>7</v>
      </c>
      <c r="F12" s="96"/>
      <c r="G12" s="89">
        <v>7</v>
      </c>
      <c r="H12" s="70">
        <v>10</v>
      </c>
      <c r="I12" s="90">
        <v>1</v>
      </c>
    </row>
    <row r="13" spans="1:10" ht="15" hidden="1" x14ac:dyDescent="0.25">
      <c r="A13" s="77" t="s">
        <v>621</v>
      </c>
      <c r="B13" s="23" t="s">
        <v>305</v>
      </c>
      <c r="C13" s="23" t="s">
        <v>304</v>
      </c>
      <c r="D13" s="93">
        <v>124517000</v>
      </c>
      <c r="E13" s="98">
        <f t="shared" si="0"/>
        <v>9</v>
      </c>
      <c r="F13" s="96"/>
      <c r="G13" s="89">
        <v>9</v>
      </c>
      <c r="H13" s="70">
        <v>68</v>
      </c>
      <c r="I13" s="90">
        <v>3</v>
      </c>
    </row>
    <row r="14" spans="1:10" ht="15" hidden="1" x14ac:dyDescent="0.25">
      <c r="A14" s="77" t="s">
        <v>621</v>
      </c>
      <c r="B14" s="23" t="s">
        <v>345</v>
      </c>
      <c r="C14" s="23" t="s">
        <v>344</v>
      </c>
      <c r="D14" s="93">
        <v>30268000</v>
      </c>
      <c r="E14" s="98">
        <f t="shared" si="0"/>
        <v>3</v>
      </c>
      <c r="F14" s="96"/>
      <c r="G14" s="89">
        <v>3</v>
      </c>
      <c r="H14" s="70">
        <v>31</v>
      </c>
      <c r="I14" s="90">
        <v>2</v>
      </c>
    </row>
    <row r="15" spans="1:10" ht="15" hidden="1" x14ac:dyDescent="0.25">
      <c r="A15" s="77" t="s">
        <v>621</v>
      </c>
      <c r="B15" s="23" t="s">
        <v>307</v>
      </c>
      <c r="C15" s="23" t="s">
        <v>306</v>
      </c>
      <c r="D15" s="93">
        <v>96205000</v>
      </c>
      <c r="E15" s="98">
        <f t="shared" si="0"/>
        <v>7</v>
      </c>
      <c r="F15" s="96"/>
      <c r="G15" s="89">
        <v>7</v>
      </c>
      <c r="H15" s="70">
        <v>166</v>
      </c>
      <c r="I15" s="90">
        <v>8</v>
      </c>
    </row>
    <row r="16" spans="1:10" ht="15" hidden="1" x14ac:dyDescent="0.25">
      <c r="A16" s="77" t="s">
        <v>621</v>
      </c>
      <c r="B16" s="23" t="s">
        <v>353</v>
      </c>
      <c r="C16" s="23" t="s">
        <v>352</v>
      </c>
      <c r="D16" s="93">
        <v>660792000</v>
      </c>
      <c r="E16" s="98">
        <f t="shared" si="0"/>
        <v>45</v>
      </c>
      <c r="F16" s="96"/>
      <c r="G16" s="89">
        <v>45</v>
      </c>
      <c r="H16" s="70">
        <v>67</v>
      </c>
      <c r="I16" s="90">
        <v>3</v>
      </c>
    </row>
    <row r="17" spans="1:9" ht="15" hidden="1" x14ac:dyDescent="0.25">
      <c r="A17" s="77" t="s">
        <v>621</v>
      </c>
      <c r="B17" s="23" t="s">
        <v>285</v>
      </c>
      <c r="C17" s="23" t="s">
        <v>284</v>
      </c>
      <c r="D17" s="93">
        <v>164664000</v>
      </c>
      <c r="E17" s="98">
        <f t="shared" si="0"/>
        <v>11</v>
      </c>
      <c r="F17" s="96"/>
      <c r="G17" s="89">
        <v>11</v>
      </c>
      <c r="H17" s="70">
        <v>10</v>
      </c>
      <c r="I17" s="90">
        <v>1</v>
      </c>
    </row>
    <row r="18" spans="1:9" ht="15" hidden="1" x14ac:dyDescent="0.25">
      <c r="A18" s="77" t="s">
        <v>621</v>
      </c>
      <c r="B18" s="23" t="s">
        <v>277</v>
      </c>
      <c r="C18" s="23" t="s">
        <v>276</v>
      </c>
      <c r="D18" s="93">
        <v>79773000</v>
      </c>
      <c r="E18" s="98">
        <f t="shared" si="0"/>
        <v>6</v>
      </c>
      <c r="F18" s="96"/>
      <c r="G18" s="89">
        <v>6</v>
      </c>
      <c r="H18" s="70">
        <v>9</v>
      </c>
      <c r="I18" s="90">
        <v>0</v>
      </c>
    </row>
    <row r="19" spans="1:9" ht="15" hidden="1" x14ac:dyDescent="0.25">
      <c r="A19" s="77" t="s">
        <v>621</v>
      </c>
      <c r="B19" s="23" t="s">
        <v>287</v>
      </c>
      <c r="C19" s="23" t="s">
        <v>286</v>
      </c>
      <c r="D19" s="93">
        <v>57117000</v>
      </c>
      <c r="E19" s="98">
        <f t="shared" si="0"/>
        <v>4</v>
      </c>
      <c r="F19" s="96"/>
      <c r="G19" s="89">
        <v>4</v>
      </c>
      <c r="H19" s="70">
        <v>16</v>
      </c>
      <c r="I19" s="90">
        <v>1</v>
      </c>
    </row>
    <row r="20" spans="1:9" ht="15" hidden="1" x14ac:dyDescent="0.25">
      <c r="A20" s="77" t="s">
        <v>621</v>
      </c>
      <c r="B20" s="23" t="s">
        <v>309</v>
      </c>
      <c r="C20" s="23" t="s">
        <v>308</v>
      </c>
      <c r="D20" s="93">
        <v>56493000</v>
      </c>
      <c r="E20" s="98">
        <f t="shared" si="0"/>
        <v>4</v>
      </c>
      <c r="F20" s="96"/>
      <c r="G20" s="89">
        <v>4</v>
      </c>
      <c r="H20" s="70">
        <v>108</v>
      </c>
      <c r="I20" s="90">
        <v>5</v>
      </c>
    </row>
    <row r="21" spans="1:9" ht="15" hidden="1" x14ac:dyDescent="0.25">
      <c r="A21" s="77" t="s">
        <v>621</v>
      </c>
      <c r="B21" s="23" t="s">
        <v>311</v>
      </c>
      <c r="C21" s="23" t="s">
        <v>310</v>
      </c>
      <c r="D21" s="93">
        <v>41367000</v>
      </c>
      <c r="E21" s="98">
        <f t="shared" si="0"/>
        <v>3</v>
      </c>
      <c r="F21" s="96"/>
      <c r="G21" s="89">
        <v>3</v>
      </c>
      <c r="H21" s="70">
        <v>6</v>
      </c>
      <c r="I21" s="90">
        <v>0</v>
      </c>
    </row>
    <row r="22" spans="1:9" ht="15" hidden="1" x14ac:dyDescent="0.25">
      <c r="A22" s="77" t="s">
        <v>621</v>
      </c>
      <c r="B22" s="23" t="s">
        <v>303</v>
      </c>
      <c r="C22" s="23" t="s">
        <v>302</v>
      </c>
      <c r="D22" s="93">
        <v>31558000</v>
      </c>
      <c r="E22" s="98">
        <f t="shared" si="0"/>
        <v>3</v>
      </c>
      <c r="F22" s="96"/>
      <c r="G22" s="89">
        <v>3</v>
      </c>
      <c r="H22" s="70">
        <v>52</v>
      </c>
      <c r="I22" s="90">
        <v>3</v>
      </c>
    </row>
    <row r="23" spans="1:9" ht="15" hidden="1" x14ac:dyDescent="0.25">
      <c r="A23" s="77" t="s">
        <v>621</v>
      </c>
      <c r="B23" s="23" t="s">
        <v>289</v>
      </c>
      <c r="C23" s="23" t="s">
        <v>288</v>
      </c>
      <c r="D23" s="93">
        <v>65066000</v>
      </c>
      <c r="E23" s="98">
        <f t="shared" si="0"/>
        <v>5</v>
      </c>
      <c r="F23" s="96"/>
      <c r="G23" s="89">
        <v>5</v>
      </c>
      <c r="H23" s="70">
        <v>20</v>
      </c>
      <c r="I23" s="90">
        <v>1</v>
      </c>
    </row>
    <row r="24" spans="1:9" ht="15" hidden="1" x14ac:dyDescent="0.25">
      <c r="A24" s="77" t="s">
        <v>621</v>
      </c>
      <c r="B24" s="23" t="s">
        <v>243</v>
      </c>
      <c r="C24" s="23" t="s">
        <v>242</v>
      </c>
      <c r="D24" s="93">
        <v>273700608</v>
      </c>
      <c r="E24" s="98">
        <f t="shared" si="0"/>
        <v>19</v>
      </c>
      <c r="F24" s="96"/>
      <c r="G24" s="89">
        <v>19</v>
      </c>
      <c r="H24" s="70">
        <v>28</v>
      </c>
      <c r="I24" s="90">
        <v>1</v>
      </c>
    </row>
    <row r="25" spans="1:9" ht="15" hidden="1" x14ac:dyDescent="0.25">
      <c r="A25" s="77" t="s">
        <v>621</v>
      </c>
      <c r="B25" s="23" t="s">
        <v>313</v>
      </c>
      <c r="C25" s="23" t="s">
        <v>312</v>
      </c>
      <c r="D25" s="93">
        <v>48669000</v>
      </c>
      <c r="E25" s="98">
        <f t="shared" si="0"/>
        <v>4</v>
      </c>
      <c r="F25" s="96"/>
      <c r="G25" s="89">
        <v>4</v>
      </c>
      <c r="H25" s="70">
        <v>50</v>
      </c>
      <c r="I25" s="90">
        <v>3</v>
      </c>
    </row>
    <row r="26" spans="1:9" ht="15" hidden="1" x14ac:dyDescent="0.25">
      <c r="A26" s="77" t="s">
        <v>621</v>
      </c>
      <c r="B26" s="23" t="s">
        <v>331</v>
      </c>
      <c r="C26" s="23" t="s">
        <v>330</v>
      </c>
      <c r="D26" s="93">
        <v>30433000</v>
      </c>
      <c r="E26" s="98">
        <f t="shared" si="0"/>
        <v>3</v>
      </c>
      <c r="F26" s="96"/>
      <c r="G26" s="89">
        <v>3</v>
      </c>
      <c r="H26" s="70">
        <v>14</v>
      </c>
      <c r="I26" s="90">
        <v>1</v>
      </c>
    </row>
    <row r="27" spans="1:9" ht="15" hidden="1" x14ac:dyDescent="0.25">
      <c r="A27" s="77" t="s">
        <v>621</v>
      </c>
      <c r="B27" s="23" t="s">
        <v>323</v>
      </c>
      <c r="C27" s="23" t="s">
        <v>322</v>
      </c>
      <c r="D27" s="93">
        <v>26097000</v>
      </c>
      <c r="E27" s="98">
        <f t="shared" si="0"/>
        <v>2</v>
      </c>
      <c r="F27" s="96"/>
      <c r="G27" s="89">
        <v>2</v>
      </c>
      <c r="H27" s="70">
        <v>13</v>
      </c>
      <c r="I27" s="90">
        <v>1</v>
      </c>
    </row>
    <row r="28" spans="1:9" ht="15" hidden="1" x14ac:dyDescent="0.25">
      <c r="A28" s="77" t="s">
        <v>621</v>
      </c>
      <c r="B28" s="23" t="s">
        <v>333</v>
      </c>
      <c r="C28" s="23" t="s">
        <v>332</v>
      </c>
      <c r="D28" s="93">
        <v>24408000</v>
      </c>
      <c r="E28" s="98">
        <f t="shared" si="0"/>
        <v>2</v>
      </c>
      <c r="F28" s="96"/>
      <c r="G28" s="89">
        <v>2</v>
      </c>
      <c r="H28" s="70">
        <v>29</v>
      </c>
      <c r="I28" s="90">
        <v>1</v>
      </c>
    </row>
    <row r="29" spans="1:9" ht="15" hidden="1" x14ac:dyDescent="0.25">
      <c r="A29" s="77" t="s">
        <v>621</v>
      </c>
      <c r="B29" s="23" t="s">
        <v>335</v>
      </c>
      <c r="C29" s="23" t="s">
        <v>334</v>
      </c>
      <c r="D29" s="93">
        <v>49240000</v>
      </c>
      <c r="E29" s="98">
        <f t="shared" si="0"/>
        <v>4</v>
      </c>
      <c r="F29" s="96"/>
      <c r="G29" s="89">
        <v>4</v>
      </c>
      <c r="H29" s="70">
        <v>146</v>
      </c>
      <c r="I29" s="90">
        <v>7</v>
      </c>
    </row>
    <row r="30" spans="1:9" ht="15" hidden="1" x14ac:dyDescent="0.25">
      <c r="A30" s="77" t="s">
        <v>621</v>
      </c>
      <c r="B30" s="23" t="s">
        <v>223</v>
      </c>
      <c r="C30" s="23" t="s">
        <v>222</v>
      </c>
      <c r="D30" s="93">
        <v>120037000</v>
      </c>
      <c r="E30" s="98">
        <f t="shared" si="0"/>
        <v>9</v>
      </c>
      <c r="F30" s="96"/>
      <c r="G30" s="89">
        <v>9</v>
      </c>
      <c r="H30" s="70">
        <v>17</v>
      </c>
      <c r="I30" s="90">
        <v>1</v>
      </c>
    </row>
    <row r="31" spans="1:9" ht="15" hidden="1" x14ac:dyDescent="0.25">
      <c r="A31" s="77" t="s">
        <v>621</v>
      </c>
      <c r="B31" s="23" t="s">
        <v>317</v>
      </c>
      <c r="C31" s="23" t="s">
        <v>316</v>
      </c>
      <c r="D31" s="93">
        <v>45888000</v>
      </c>
      <c r="E31" s="98">
        <f t="shared" si="0"/>
        <v>4</v>
      </c>
      <c r="F31" s="96"/>
      <c r="G31" s="89">
        <v>4</v>
      </c>
      <c r="H31" s="70">
        <v>3</v>
      </c>
      <c r="I31" s="90">
        <v>0</v>
      </c>
    </row>
    <row r="32" spans="1:9" ht="15" hidden="1" x14ac:dyDescent="0.25">
      <c r="A32" s="77" t="s">
        <v>621</v>
      </c>
      <c r="B32" s="23" t="s">
        <v>245</v>
      </c>
      <c r="C32" s="23" t="s">
        <v>244</v>
      </c>
      <c r="D32" s="93">
        <v>51804000</v>
      </c>
      <c r="E32" s="98">
        <f t="shared" si="0"/>
        <v>4</v>
      </c>
      <c r="F32" s="96"/>
      <c r="G32" s="89">
        <v>4</v>
      </c>
      <c r="H32" s="70">
        <v>14</v>
      </c>
      <c r="I32" s="90">
        <v>1</v>
      </c>
    </row>
    <row r="33" spans="1:9" ht="15" hidden="1" x14ac:dyDescent="0.25">
      <c r="A33" s="77" t="s">
        <v>621</v>
      </c>
      <c r="B33" s="23" t="s">
        <v>327</v>
      </c>
      <c r="C33" s="23" t="s">
        <v>326</v>
      </c>
      <c r="D33" s="93">
        <v>36779000</v>
      </c>
      <c r="E33" s="98">
        <f t="shared" si="0"/>
        <v>3</v>
      </c>
      <c r="F33" s="96"/>
      <c r="G33" s="89">
        <v>3</v>
      </c>
      <c r="H33" s="70">
        <v>6</v>
      </c>
      <c r="I33" s="90">
        <v>0</v>
      </c>
    </row>
    <row r="34" spans="1:9" ht="15" hidden="1" x14ac:dyDescent="0.25">
      <c r="A34" s="77" t="s">
        <v>621</v>
      </c>
      <c r="B34" s="23" t="s">
        <v>337</v>
      </c>
      <c r="C34" s="23" t="s">
        <v>336</v>
      </c>
      <c r="D34" s="93">
        <v>46937000</v>
      </c>
      <c r="E34" s="98">
        <f t="shared" si="0"/>
        <v>4</v>
      </c>
      <c r="F34" s="96"/>
      <c r="G34" s="89">
        <v>4</v>
      </c>
      <c r="H34" s="70">
        <v>78</v>
      </c>
      <c r="I34" s="90">
        <v>4</v>
      </c>
    </row>
    <row r="35" spans="1:9" ht="15" hidden="1" x14ac:dyDescent="0.25">
      <c r="A35" s="77" t="s">
        <v>621</v>
      </c>
      <c r="B35" s="23" t="s">
        <v>255</v>
      </c>
      <c r="C35" s="23" t="s">
        <v>254</v>
      </c>
      <c r="D35" s="93">
        <v>135186000</v>
      </c>
      <c r="E35" s="98">
        <f t="shared" si="0"/>
        <v>10</v>
      </c>
      <c r="F35" s="96"/>
      <c r="G35" s="89">
        <v>10</v>
      </c>
      <c r="H35" s="70">
        <v>16</v>
      </c>
      <c r="I35" s="90">
        <v>1</v>
      </c>
    </row>
    <row r="36" spans="1:9" ht="15" hidden="1" x14ac:dyDescent="0.25">
      <c r="A36" s="77" t="s">
        <v>621</v>
      </c>
      <c r="B36" s="23" t="s">
        <v>339</v>
      </c>
      <c r="C36" s="23" t="s">
        <v>338</v>
      </c>
      <c r="D36" s="93">
        <v>89253000</v>
      </c>
      <c r="E36" s="98">
        <f t="shared" si="0"/>
        <v>6</v>
      </c>
      <c r="F36" s="96"/>
      <c r="G36" s="89">
        <v>6</v>
      </c>
      <c r="H36" s="70">
        <v>9</v>
      </c>
      <c r="I36" s="90">
        <v>0</v>
      </c>
    </row>
    <row r="37" spans="1:9" ht="15" hidden="1" x14ac:dyDescent="0.25">
      <c r="A37" s="77" t="s">
        <v>621</v>
      </c>
      <c r="B37" s="23" t="s">
        <v>295</v>
      </c>
      <c r="C37" s="23" t="s">
        <v>294</v>
      </c>
      <c r="D37" s="93">
        <v>86526000</v>
      </c>
      <c r="E37" s="98">
        <f t="shared" si="0"/>
        <v>6</v>
      </c>
      <c r="F37" s="96"/>
      <c r="G37" s="89">
        <v>6</v>
      </c>
      <c r="H37" s="70">
        <v>0</v>
      </c>
      <c r="I37" s="90">
        <v>0</v>
      </c>
    </row>
    <row r="38" spans="1:9" ht="15" hidden="1" x14ac:dyDescent="0.25">
      <c r="A38" s="77" t="s">
        <v>621</v>
      </c>
      <c r="B38" s="23" t="s">
        <v>239</v>
      </c>
      <c r="C38" s="23" t="s">
        <v>238</v>
      </c>
      <c r="D38" s="93">
        <v>117474000</v>
      </c>
      <c r="E38" s="98">
        <f t="shared" si="0"/>
        <v>8</v>
      </c>
      <c r="F38" s="96"/>
      <c r="G38" s="89">
        <v>8</v>
      </c>
      <c r="H38" s="70">
        <v>8</v>
      </c>
      <c r="I38" s="90">
        <v>0</v>
      </c>
    </row>
    <row r="39" spans="1:9" ht="15" hidden="1" x14ac:dyDescent="0.25">
      <c r="A39" s="77" t="s">
        <v>621</v>
      </c>
      <c r="B39" s="23" t="s">
        <v>355</v>
      </c>
      <c r="C39" s="23" t="s">
        <v>354</v>
      </c>
      <c r="D39" s="93">
        <v>61484000</v>
      </c>
      <c r="E39" s="98">
        <f t="shared" si="0"/>
        <v>5</v>
      </c>
      <c r="F39" s="96"/>
      <c r="G39" s="89">
        <v>5</v>
      </c>
      <c r="H39" s="70">
        <v>2</v>
      </c>
      <c r="I39" s="90">
        <v>0</v>
      </c>
    </row>
    <row r="40" spans="1:9" ht="15" hidden="1" x14ac:dyDescent="0.25">
      <c r="A40" s="77" t="s">
        <v>621</v>
      </c>
      <c r="B40" s="23" t="s">
        <v>319</v>
      </c>
      <c r="C40" s="23" t="s">
        <v>318</v>
      </c>
      <c r="D40" s="93">
        <v>92358000</v>
      </c>
      <c r="E40" s="98">
        <f t="shared" si="0"/>
        <v>7</v>
      </c>
      <c r="F40" s="96"/>
      <c r="G40" s="89">
        <v>7</v>
      </c>
      <c r="H40" s="70">
        <v>3</v>
      </c>
      <c r="I40" s="90">
        <v>0</v>
      </c>
    </row>
    <row r="41" spans="1:9" ht="15" hidden="1" x14ac:dyDescent="0.25">
      <c r="A41" s="77" t="s">
        <v>621</v>
      </c>
      <c r="B41" s="23" t="s">
        <v>253</v>
      </c>
      <c r="C41" s="23" t="s">
        <v>252</v>
      </c>
      <c r="D41" s="93">
        <v>137781000</v>
      </c>
      <c r="E41" s="98">
        <f t="shared" si="0"/>
        <v>10</v>
      </c>
      <c r="F41" s="96"/>
      <c r="G41" s="89">
        <v>10</v>
      </c>
      <c r="H41" s="70">
        <v>23</v>
      </c>
      <c r="I41" s="90">
        <v>1</v>
      </c>
    </row>
    <row r="42" spans="1:9" ht="15" hidden="1" x14ac:dyDescent="0.25">
      <c r="A42" s="77" t="s">
        <v>621</v>
      </c>
      <c r="B42" s="23" t="s">
        <v>329</v>
      </c>
      <c r="C42" s="23" t="s">
        <v>328</v>
      </c>
      <c r="D42" s="93">
        <v>62893000</v>
      </c>
      <c r="E42" s="98">
        <f t="shared" si="0"/>
        <v>5</v>
      </c>
      <c r="F42" s="96"/>
      <c r="G42" s="89">
        <v>5</v>
      </c>
      <c r="H42" s="70">
        <v>19</v>
      </c>
      <c r="I42" s="90">
        <v>1</v>
      </c>
    </row>
    <row r="43" spans="1:9" ht="15" hidden="1" x14ac:dyDescent="0.25">
      <c r="A43" s="77" t="s">
        <v>621</v>
      </c>
      <c r="B43" s="23" t="s">
        <v>291</v>
      </c>
      <c r="C43" s="23" t="s">
        <v>290</v>
      </c>
      <c r="D43" s="93">
        <v>98645000</v>
      </c>
      <c r="E43" s="98">
        <f t="shared" si="0"/>
        <v>7</v>
      </c>
      <c r="F43" s="96"/>
      <c r="G43" s="89">
        <v>7</v>
      </c>
      <c r="H43" s="70">
        <v>21</v>
      </c>
      <c r="I43" s="90">
        <v>1</v>
      </c>
    </row>
    <row r="44" spans="1:9" ht="15" hidden="1" x14ac:dyDescent="0.25">
      <c r="A44" s="77" t="s">
        <v>621</v>
      </c>
      <c r="B44" s="23" t="s">
        <v>281</v>
      </c>
      <c r="C44" s="23" t="s">
        <v>280</v>
      </c>
      <c r="D44" s="93">
        <v>58444000</v>
      </c>
      <c r="E44" s="98">
        <f t="shared" si="0"/>
        <v>4</v>
      </c>
      <c r="F44" s="96"/>
      <c r="G44" s="89">
        <v>4</v>
      </c>
      <c r="H44" s="70">
        <v>17</v>
      </c>
      <c r="I44" s="90">
        <v>1</v>
      </c>
    </row>
    <row r="45" spans="1:9" ht="15" hidden="1" x14ac:dyDescent="0.25">
      <c r="A45" s="77" t="s">
        <v>621</v>
      </c>
      <c r="B45" s="23" t="s">
        <v>249</v>
      </c>
      <c r="C45" s="23" t="s">
        <v>248</v>
      </c>
      <c r="D45" s="93">
        <v>142194000</v>
      </c>
      <c r="E45" s="98">
        <f t="shared" si="0"/>
        <v>10</v>
      </c>
      <c r="F45" s="96"/>
      <c r="G45" s="89">
        <v>10</v>
      </c>
      <c r="H45" s="70">
        <v>10</v>
      </c>
      <c r="I45" s="90">
        <v>1</v>
      </c>
    </row>
    <row r="46" spans="1:9" ht="15" hidden="1" x14ac:dyDescent="0.25">
      <c r="A46" s="77" t="s">
        <v>621</v>
      </c>
      <c r="B46" s="23" t="s">
        <v>251</v>
      </c>
      <c r="C46" s="23" t="s">
        <v>250</v>
      </c>
      <c r="D46" s="93">
        <v>218152000</v>
      </c>
      <c r="E46" s="98">
        <f t="shared" si="0"/>
        <v>15</v>
      </c>
      <c r="F46" s="96"/>
      <c r="G46" s="89">
        <v>15</v>
      </c>
      <c r="H46" s="70">
        <v>18</v>
      </c>
      <c r="I46" s="90">
        <v>1</v>
      </c>
    </row>
    <row r="47" spans="1:9" ht="15" hidden="1" x14ac:dyDescent="0.25">
      <c r="A47" s="77" t="s">
        <v>621</v>
      </c>
      <c r="B47" s="23" t="s">
        <v>341</v>
      </c>
      <c r="C47" s="23" t="s">
        <v>340</v>
      </c>
      <c r="D47" s="93">
        <v>286500000</v>
      </c>
      <c r="E47" s="98">
        <f t="shared" si="0"/>
        <v>20</v>
      </c>
      <c r="F47" s="96"/>
      <c r="G47" s="89">
        <v>20</v>
      </c>
      <c r="H47" s="70">
        <v>24</v>
      </c>
      <c r="I47" s="90">
        <v>1</v>
      </c>
    </row>
    <row r="48" spans="1:9" ht="15" hidden="1" x14ac:dyDescent="0.25">
      <c r="A48" s="77" t="s">
        <v>621</v>
      </c>
      <c r="B48" s="23" t="s">
        <v>241</v>
      </c>
      <c r="C48" s="23" t="s">
        <v>240</v>
      </c>
      <c r="D48" s="93">
        <v>266463000</v>
      </c>
      <c r="E48" s="98">
        <f t="shared" si="0"/>
        <v>18</v>
      </c>
      <c r="F48" s="96"/>
      <c r="G48" s="89">
        <v>18</v>
      </c>
      <c r="H48" s="70">
        <v>44</v>
      </c>
      <c r="I48" s="90">
        <v>2</v>
      </c>
    </row>
    <row r="49" spans="1:9" ht="15" hidden="1" x14ac:dyDescent="0.25">
      <c r="A49" s="77" t="s">
        <v>621</v>
      </c>
      <c r="B49" s="23" t="s">
        <v>343</v>
      </c>
      <c r="C49" s="23" t="s">
        <v>342</v>
      </c>
      <c r="D49" s="93">
        <v>51676000</v>
      </c>
      <c r="E49" s="98">
        <f t="shared" si="0"/>
        <v>4</v>
      </c>
      <c r="F49" s="96"/>
      <c r="G49" s="89">
        <v>4</v>
      </c>
      <c r="H49" s="70">
        <v>94</v>
      </c>
      <c r="I49" s="90">
        <v>5</v>
      </c>
    </row>
    <row r="50" spans="1:9" ht="15" hidden="1" x14ac:dyDescent="0.25">
      <c r="A50" s="77" t="s">
        <v>621</v>
      </c>
      <c r="B50" s="23" t="s">
        <v>293</v>
      </c>
      <c r="C50" s="23" t="s">
        <v>292</v>
      </c>
      <c r="D50" s="93">
        <v>35663000</v>
      </c>
      <c r="E50" s="98">
        <f t="shared" si="0"/>
        <v>3</v>
      </c>
      <c r="F50" s="96"/>
      <c r="G50" s="89">
        <v>3</v>
      </c>
      <c r="H50" s="70">
        <v>26</v>
      </c>
      <c r="I50" s="90">
        <v>1</v>
      </c>
    </row>
    <row r="51" spans="1:9" ht="15" hidden="1" x14ac:dyDescent="0.25">
      <c r="A51" s="77" t="s">
        <v>621</v>
      </c>
      <c r="B51" s="23" t="s">
        <v>347</v>
      </c>
      <c r="C51" s="23" t="s">
        <v>346</v>
      </c>
      <c r="D51" s="93">
        <v>68633000</v>
      </c>
      <c r="E51" s="98">
        <f t="shared" si="0"/>
        <v>5</v>
      </c>
      <c r="F51" s="96"/>
      <c r="G51" s="89">
        <v>5</v>
      </c>
      <c r="H51" s="70">
        <v>72</v>
      </c>
      <c r="I51" s="90">
        <v>4</v>
      </c>
    </row>
    <row r="52" spans="1:9" ht="15" hidden="1" x14ac:dyDescent="0.25">
      <c r="A52" s="77" t="s">
        <v>621</v>
      </c>
      <c r="B52" s="23" t="s">
        <v>349</v>
      </c>
      <c r="C52" s="23" t="s">
        <v>348</v>
      </c>
      <c r="D52" s="93">
        <v>38490000</v>
      </c>
      <c r="E52" s="98">
        <f t="shared" si="0"/>
        <v>3</v>
      </c>
      <c r="F52" s="96"/>
      <c r="G52" s="89">
        <v>3</v>
      </c>
      <c r="H52" s="70">
        <v>62</v>
      </c>
      <c r="I52" s="90">
        <v>3</v>
      </c>
    </row>
    <row r="53" spans="1:9" ht="15" hidden="1" x14ac:dyDescent="0.25">
      <c r="A53" s="77" t="s">
        <v>621</v>
      </c>
      <c r="B53" s="23" t="s">
        <v>321</v>
      </c>
      <c r="C53" s="23" t="s">
        <v>320</v>
      </c>
      <c r="D53" s="93">
        <v>114223000</v>
      </c>
      <c r="E53" s="98">
        <f t="shared" si="0"/>
        <v>8</v>
      </c>
      <c r="F53" s="96"/>
      <c r="G53" s="89">
        <v>8</v>
      </c>
      <c r="H53" s="70">
        <v>91</v>
      </c>
      <c r="I53" s="90">
        <v>5</v>
      </c>
    </row>
    <row r="54" spans="1:9" ht="15" hidden="1" x14ac:dyDescent="0.25">
      <c r="A54" s="77" t="s">
        <v>621</v>
      </c>
      <c r="B54" s="23" t="s">
        <v>351</v>
      </c>
      <c r="C54" s="23" t="s">
        <v>350</v>
      </c>
      <c r="D54" s="93">
        <v>26601000</v>
      </c>
      <c r="E54" s="98">
        <f t="shared" si="0"/>
        <v>2</v>
      </c>
      <c r="F54" s="96"/>
      <c r="G54" s="89">
        <v>2</v>
      </c>
      <c r="H54" s="70">
        <v>56</v>
      </c>
      <c r="I54" s="90">
        <v>3</v>
      </c>
    </row>
    <row r="55" spans="1:9" ht="15" hidden="1" x14ac:dyDescent="0.25">
      <c r="A55" s="77" t="s">
        <v>621</v>
      </c>
      <c r="B55" s="23" t="s">
        <v>297</v>
      </c>
      <c r="C55" s="23" t="s">
        <v>296</v>
      </c>
      <c r="D55" s="93">
        <v>68879000</v>
      </c>
      <c r="E55" s="98">
        <f t="shared" si="0"/>
        <v>5</v>
      </c>
      <c r="F55" s="96"/>
      <c r="G55" s="89">
        <v>5</v>
      </c>
      <c r="H55" s="70">
        <v>19</v>
      </c>
      <c r="I55" s="90">
        <v>1</v>
      </c>
    </row>
    <row r="56" spans="1:9" ht="15" hidden="1" x14ac:dyDescent="0.25">
      <c r="A56" s="77" t="s">
        <v>621</v>
      </c>
      <c r="B56" s="23" t="s">
        <v>357</v>
      </c>
      <c r="C56" s="23" t="s">
        <v>356</v>
      </c>
      <c r="D56" s="93">
        <v>58293000</v>
      </c>
      <c r="E56" s="98">
        <f t="shared" si="0"/>
        <v>4</v>
      </c>
      <c r="F56" s="96"/>
      <c r="G56" s="89">
        <v>4</v>
      </c>
      <c r="H56" s="70">
        <v>46</v>
      </c>
      <c r="I56" s="90">
        <v>2</v>
      </c>
    </row>
    <row r="57" spans="1:9" ht="15" hidden="1" x14ac:dyDescent="0.25">
      <c r="A57" s="77" t="s">
        <v>621</v>
      </c>
      <c r="B57" s="23" t="s">
        <v>279</v>
      </c>
      <c r="C57" s="23" t="s">
        <v>278</v>
      </c>
      <c r="D57" s="93">
        <v>87651000</v>
      </c>
      <c r="E57" s="98">
        <f t="shared" si="0"/>
        <v>6</v>
      </c>
      <c r="F57" s="96"/>
      <c r="G57" s="89">
        <v>6</v>
      </c>
      <c r="H57" s="70">
        <v>22</v>
      </c>
      <c r="I57" s="90">
        <v>1</v>
      </c>
    </row>
    <row r="58" spans="1:9" ht="15" hidden="1" x14ac:dyDescent="0.25">
      <c r="A58" s="77" t="s">
        <v>621</v>
      </c>
      <c r="B58" s="23" t="s">
        <v>247</v>
      </c>
      <c r="C58" s="23" t="s">
        <v>246</v>
      </c>
      <c r="D58" s="93">
        <v>116211000</v>
      </c>
      <c r="E58" s="98">
        <f t="shared" si="0"/>
        <v>8</v>
      </c>
      <c r="F58" s="96"/>
      <c r="G58" s="89">
        <v>8</v>
      </c>
      <c r="H58" s="70">
        <v>37</v>
      </c>
      <c r="I58" s="90">
        <v>2</v>
      </c>
    </row>
    <row r="59" spans="1:9" ht="15" hidden="1" x14ac:dyDescent="0.25">
      <c r="A59" s="77" t="s">
        <v>621</v>
      </c>
      <c r="B59" s="23" t="s">
        <v>389</v>
      </c>
      <c r="C59" s="23" t="s">
        <v>388</v>
      </c>
      <c r="D59" s="93">
        <v>119376000</v>
      </c>
      <c r="E59" s="98">
        <f t="shared" si="0"/>
        <v>8</v>
      </c>
      <c r="F59" s="96"/>
      <c r="G59" s="89">
        <v>8</v>
      </c>
      <c r="H59" s="70">
        <v>35</v>
      </c>
      <c r="I59" s="90">
        <v>2</v>
      </c>
    </row>
    <row r="60" spans="1:9" ht="15" hidden="1" x14ac:dyDescent="0.25">
      <c r="A60" s="77" t="s">
        <v>621</v>
      </c>
      <c r="B60" s="23" t="s">
        <v>299</v>
      </c>
      <c r="C60" s="23" t="s">
        <v>298</v>
      </c>
      <c r="D60" s="93">
        <v>73507000</v>
      </c>
      <c r="E60" s="98">
        <f t="shared" si="0"/>
        <v>5</v>
      </c>
      <c r="F60" s="96"/>
      <c r="G60" s="89">
        <v>5</v>
      </c>
      <c r="H60" s="70">
        <v>7</v>
      </c>
      <c r="I60" s="90">
        <v>0</v>
      </c>
    </row>
    <row r="61" spans="1:9" ht="15" hidden="1" x14ac:dyDescent="0.25">
      <c r="A61" s="77" t="s">
        <v>624</v>
      </c>
      <c r="B61" s="23" t="s">
        <v>182</v>
      </c>
      <c r="C61" s="23" t="s">
        <v>181</v>
      </c>
      <c r="D61" s="93">
        <v>97662864</v>
      </c>
      <c r="E61" s="98">
        <f t="shared" si="0"/>
        <v>7</v>
      </c>
      <c r="F61" s="96"/>
      <c r="G61" s="89">
        <v>7</v>
      </c>
      <c r="H61" s="70">
        <v>119</v>
      </c>
      <c r="I61" s="90">
        <v>6</v>
      </c>
    </row>
    <row r="62" spans="1:9" ht="15" hidden="1" x14ac:dyDescent="0.25">
      <c r="A62" s="77" t="s">
        <v>627</v>
      </c>
      <c r="B62" s="23" t="s">
        <v>78</v>
      </c>
      <c r="C62" s="23" t="s">
        <v>77</v>
      </c>
      <c r="D62" s="93">
        <v>1264000</v>
      </c>
      <c r="E62" s="98">
        <f t="shared" si="0"/>
        <v>1</v>
      </c>
      <c r="F62" s="96"/>
      <c r="G62" s="89">
        <v>1</v>
      </c>
      <c r="H62" s="70">
        <v>3</v>
      </c>
      <c r="I62" s="90">
        <v>0</v>
      </c>
    </row>
    <row r="63" spans="1:9" ht="15" hidden="1" x14ac:dyDescent="0.25">
      <c r="A63" s="77" t="s">
        <v>627</v>
      </c>
      <c r="B63" s="23" t="s">
        <v>16</v>
      </c>
      <c r="C63" s="23" t="s">
        <v>15</v>
      </c>
      <c r="D63" s="93">
        <v>2674000</v>
      </c>
      <c r="E63" s="98">
        <f t="shared" si="0"/>
        <v>1</v>
      </c>
      <c r="F63" s="96"/>
      <c r="G63" s="89">
        <v>1</v>
      </c>
      <c r="H63" s="70">
        <v>9</v>
      </c>
      <c r="I63" s="90">
        <v>0</v>
      </c>
    </row>
    <row r="64" spans="1:9" ht="15" hidden="1" x14ac:dyDescent="0.25">
      <c r="A64" s="77" t="s">
        <v>627</v>
      </c>
      <c r="B64" s="23" t="s">
        <v>84</v>
      </c>
      <c r="C64" s="23" t="s">
        <v>83</v>
      </c>
      <c r="D64" s="93">
        <v>3254000</v>
      </c>
      <c r="E64" s="98">
        <f t="shared" si="0"/>
        <v>1</v>
      </c>
      <c r="F64" s="96"/>
      <c r="G64" s="89">
        <v>1</v>
      </c>
      <c r="H64" s="70">
        <v>15</v>
      </c>
      <c r="I64" s="90">
        <v>1</v>
      </c>
    </row>
    <row r="65" spans="1:9" ht="15" hidden="1" x14ac:dyDescent="0.25">
      <c r="A65" s="77" t="s">
        <v>627</v>
      </c>
      <c r="B65" s="23" t="s">
        <v>88</v>
      </c>
      <c r="C65" s="23" t="s">
        <v>87</v>
      </c>
      <c r="D65" s="93">
        <v>9739000</v>
      </c>
      <c r="E65" s="98">
        <f t="shared" si="0"/>
        <v>1</v>
      </c>
      <c r="F65" s="96"/>
      <c r="G65" s="89">
        <v>1</v>
      </c>
      <c r="H65" s="70">
        <v>26</v>
      </c>
      <c r="I65" s="90">
        <v>1</v>
      </c>
    </row>
    <row r="66" spans="1:9" ht="15" hidden="1" x14ac:dyDescent="0.25">
      <c r="A66" s="77" t="s">
        <v>627</v>
      </c>
      <c r="B66" s="23" t="s">
        <v>82</v>
      </c>
      <c r="C66" s="23" t="s">
        <v>81</v>
      </c>
      <c r="D66" s="93">
        <v>12284000</v>
      </c>
      <c r="E66" s="98">
        <f t="shared" si="0"/>
        <v>1</v>
      </c>
      <c r="F66" s="96"/>
      <c r="G66" s="89">
        <v>1</v>
      </c>
      <c r="H66" s="70">
        <v>99</v>
      </c>
      <c r="I66" s="90">
        <v>5</v>
      </c>
    </row>
    <row r="67" spans="1:9" ht="15" hidden="1" x14ac:dyDescent="0.25">
      <c r="A67" s="77" t="s">
        <v>627</v>
      </c>
      <c r="B67" s="23" t="s">
        <v>80</v>
      </c>
      <c r="C67" s="23" t="s">
        <v>79</v>
      </c>
      <c r="D67" s="93">
        <v>2169000</v>
      </c>
      <c r="E67" s="98">
        <f t="shared" si="0"/>
        <v>1</v>
      </c>
      <c r="F67" s="96"/>
      <c r="G67" s="89">
        <v>1</v>
      </c>
      <c r="H67" s="70">
        <v>10</v>
      </c>
      <c r="I67" s="90">
        <v>1</v>
      </c>
    </row>
    <row r="68" spans="1:9" ht="15" hidden="1" x14ac:dyDescent="0.25">
      <c r="A68" s="77" t="s">
        <v>627</v>
      </c>
      <c r="B68" s="23" t="s">
        <v>379</v>
      </c>
      <c r="C68" s="23" t="s">
        <v>378</v>
      </c>
      <c r="D68" s="93">
        <v>1280000</v>
      </c>
      <c r="E68" s="98">
        <f t="shared" si="0"/>
        <v>1</v>
      </c>
      <c r="F68" s="96"/>
      <c r="G68" s="89">
        <v>1</v>
      </c>
      <c r="H68" s="70">
        <v>5</v>
      </c>
      <c r="I68" s="90">
        <v>0</v>
      </c>
    </row>
    <row r="69" spans="1:9" ht="15" hidden="1" x14ac:dyDescent="0.25">
      <c r="A69" s="77" t="s">
        <v>627</v>
      </c>
      <c r="B69" s="23" t="s">
        <v>66</v>
      </c>
      <c r="C69" s="23" t="s">
        <v>65</v>
      </c>
      <c r="D69" s="93">
        <v>2645000</v>
      </c>
      <c r="E69" s="98">
        <f t="shared" si="0"/>
        <v>1</v>
      </c>
      <c r="F69" s="96"/>
      <c r="G69" s="89">
        <v>1</v>
      </c>
      <c r="H69" s="70">
        <v>11</v>
      </c>
      <c r="I69" s="90">
        <v>1</v>
      </c>
    </row>
    <row r="70" spans="1:9" ht="15" hidden="1" x14ac:dyDescent="0.25">
      <c r="A70" s="77" t="s">
        <v>627</v>
      </c>
      <c r="B70" s="23" t="s">
        <v>22</v>
      </c>
      <c r="C70" s="23" t="s">
        <v>21</v>
      </c>
      <c r="D70" s="93">
        <v>5764000</v>
      </c>
      <c r="E70" s="98">
        <f t="shared" si="0"/>
        <v>1</v>
      </c>
      <c r="F70" s="96"/>
      <c r="G70" s="89">
        <v>1</v>
      </c>
      <c r="H70" s="70">
        <v>42</v>
      </c>
      <c r="I70" s="90">
        <v>2</v>
      </c>
    </row>
    <row r="71" spans="1:9" ht="15" hidden="1" x14ac:dyDescent="0.25">
      <c r="A71" s="77" t="s">
        <v>627</v>
      </c>
      <c r="B71" s="23" t="s">
        <v>126</v>
      </c>
      <c r="C71" s="23" t="s">
        <v>125</v>
      </c>
      <c r="D71" s="93">
        <v>1917000</v>
      </c>
      <c r="E71" s="98">
        <f t="shared" si="0"/>
        <v>1</v>
      </c>
      <c r="F71" s="96"/>
      <c r="G71" s="89">
        <v>1</v>
      </c>
      <c r="H71" s="70">
        <v>2</v>
      </c>
      <c r="I71" s="90">
        <v>0</v>
      </c>
    </row>
    <row r="72" spans="1:9" ht="15" hidden="1" x14ac:dyDescent="0.25">
      <c r="A72" s="77" t="s">
        <v>627</v>
      </c>
      <c r="B72" s="23" t="s">
        <v>18</v>
      </c>
      <c r="C72" s="23" t="s">
        <v>17</v>
      </c>
      <c r="D72" s="93">
        <v>16425000</v>
      </c>
      <c r="E72" s="98">
        <f t="shared" ref="E72:E135" si="1">CEILING(D72/15000000,1)</f>
        <v>2</v>
      </c>
      <c r="F72" s="96"/>
      <c r="G72" s="89">
        <v>2</v>
      </c>
      <c r="H72" s="70">
        <v>39</v>
      </c>
      <c r="I72" s="90">
        <v>2</v>
      </c>
    </row>
    <row r="73" spans="1:9" ht="15" hidden="1" x14ac:dyDescent="0.25">
      <c r="A73" s="77" t="s">
        <v>627</v>
      </c>
      <c r="B73" s="23" t="s">
        <v>20</v>
      </c>
      <c r="C73" s="23" t="s">
        <v>19</v>
      </c>
      <c r="D73" s="93">
        <v>36773000</v>
      </c>
      <c r="E73" s="98">
        <f t="shared" si="1"/>
        <v>3</v>
      </c>
      <c r="F73" s="96"/>
      <c r="G73" s="89">
        <v>3</v>
      </c>
      <c r="H73" s="70">
        <v>86</v>
      </c>
      <c r="I73" s="90">
        <v>4</v>
      </c>
    </row>
    <row r="74" spans="1:9" ht="15" hidden="1" x14ac:dyDescent="0.25">
      <c r="A74" s="77" t="s">
        <v>627</v>
      </c>
      <c r="B74" s="23" t="s">
        <v>90</v>
      </c>
      <c r="C74" s="23" t="s">
        <v>89</v>
      </c>
      <c r="D74" s="93">
        <v>1299000</v>
      </c>
      <c r="E74" s="98">
        <f t="shared" si="1"/>
        <v>1</v>
      </c>
      <c r="F74" s="96"/>
      <c r="G74" s="89">
        <v>1</v>
      </c>
      <c r="H74" s="70">
        <v>3</v>
      </c>
      <c r="I74" s="90">
        <v>0</v>
      </c>
    </row>
    <row r="75" spans="1:9" ht="15" hidden="1" x14ac:dyDescent="0.25">
      <c r="A75" s="77" t="s">
        <v>627</v>
      </c>
      <c r="B75" s="23" t="s">
        <v>375</v>
      </c>
      <c r="C75" s="23" t="s">
        <v>374</v>
      </c>
      <c r="D75" s="93">
        <v>31559000</v>
      </c>
      <c r="E75" s="98">
        <f t="shared" si="1"/>
        <v>3</v>
      </c>
      <c r="F75" s="96"/>
      <c r="G75" s="89">
        <v>3</v>
      </c>
      <c r="H75" s="70">
        <v>115</v>
      </c>
      <c r="I75" s="90">
        <v>6</v>
      </c>
    </row>
    <row r="76" spans="1:9" ht="15" hidden="1" x14ac:dyDescent="0.25">
      <c r="A76" s="77" t="s">
        <v>627</v>
      </c>
      <c r="B76" s="23" t="s">
        <v>24</v>
      </c>
      <c r="C76" s="23" t="s">
        <v>23</v>
      </c>
      <c r="D76" s="93">
        <v>12653000</v>
      </c>
      <c r="E76" s="98">
        <f t="shared" si="1"/>
        <v>1</v>
      </c>
      <c r="F76" s="96"/>
      <c r="G76" s="89">
        <v>1</v>
      </c>
      <c r="H76" s="70">
        <v>45</v>
      </c>
      <c r="I76" s="90">
        <v>2</v>
      </c>
    </row>
    <row r="77" spans="1:9" ht="15" hidden="1" x14ac:dyDescent="0.25">
      <c r="A77" s="77" t="s">
        <v>627</v>
      </c>
      <c r="B77" s="23" t="s">
        <v>86</v>
      </c>
      <c r="C77" s="23" t="s">
        <v>85</v>
      </c>
      <c r="D77" s="93">
        <v>2334000</v>
      </c>
      <c r="E77" s="98">
        <f t="shared" si="1"/>
        <v>1</v>
      </c>
      <c r="F77" s="96"/>
      <c r="G77" s="89">
        <v>1</v>
      </c>
      <c r="H77" s="70">
        <v>5</v>
      </c>
      <c r="I77" s="90">
        <v>0</v>
      </c>
    </row>
    <row r="78" spans="1:9" ht="15" hidden="1" x14ac:dyDescent="0.25">
      <c r="A78" s="77" t="s">
        <v>627</v>
      </c>
      <c r="B78" s="23" t="s">
        <v>26</v>
      </c>
      <c r="C78" s="23" t="s">
        <v>25</v>
      </c>
      <c r="D78" s="93">
        <v>2786000</v>
      </c>
      <c r="E78" s="98">
        <f t="shared" si="1"/>
        <v>1</v>
      </c>
      <c r="F78" s="96"/>
      <c r="G78" s="89">
        <v>1</v>
      </c>
      <c r="H78" s="70">
        <v>13</v>
      </c>
      <c r="I78" s="90">
        <v>1</v>
      </c>
    </row>
    <row r="79" spans="1:9" ht="15" hidden="1" x14ac:dyDescent="0.25">
      <c r="A79" s="77" t="s">
        <v>627</v>
      </c>
      <c r="B79" s="23" t="s">
        <v>94</v>
      </c>
      <c r="C79" s="23" t="s">
        <v>93</v>
      </c>
      <c r="D79" s="93">
        <v>3891000</v>
      </c>
      <c r="E79" s="98">
        <f t="shared" si="1"/>
        <v>1</v>
      </c>
      <c r="F79" s="96"/>
      <c r="G79" s="89">
        <v>1</v>
      </c>
      <c r="H79" s="70">
        <v>40</v>
      </c>
      <c r="I79" s="90">
        <v>2</v>
      </c>
    </row>
    <row r="80" spans="1:9" ht="15" hidden="1" x14ac:dyDescent="0.25">
      <c r="A80" s="77" t="s">
        <v>627</v>
      </c>
      <c r="B80" s="23" t="s">
        <v>96</v>
      </c>
      <c r="C80" s="23" t="s">
        <v>95</v>
      </c>
      <c r="D80" s="93">
        <v>6901000</v>
      </c>
      <c r="E80" s="98">
        <f t="shared" si="1"/>
        <v>1</v>
      </c>
      <c r="F80" s="96"/>
      <c r="G80" s="89">
        <v>1</v>
      </c>
      <c r="H80" s="70">
        <v>22</v>
      </c>
      <c r="I80" s="90">
        <v>1</v>
      </c>
    </row>
    <row r="81" spans="1:9" ht="15" hidden="1" x14ac:dyDescent="0.25">
      <c r="A81" s="77" t="s">
        <v>627</v>
      </c>
      <c r="B81" s="23" t="s">
        <v>28</v>
      </c>
      <c r="C81" s="23" t="s">
        <v>27</v>
      </c>
      <c r="D81" s="93">
        <v>5476000</v>
      </c>
      <c r="E81" s="98">
        <f t="shared" si="1"/>
        <v>1</v>
      </c>
      <c r="F81" s="96"/>
      <c r="G81" s="89">
        <v>1</v>
      </c>
      <c r="H81" s="70">
        <v>22</v>
      </c>
      <c r="I81" s="90">
        <v>1</v>
      </c>
    </row>
    <row r="82" spans="1:9" ht="15" hidden="1" x14ac:dyDescent="0.25">
      <c r="A82" s="77" t="s">
        <v>622</v>
      </c>
      <c r="B82" s="23" t="s">
        <v>208</v>
      </c>
      <c r="C82" s="23" t="s">
        <v>207</v>
      </c>
      <c r="D82" s="93">
        <v>2800000</v>
      </c>
      <c r="E82" s="98">
        <f t="shared" si="1"/>
        <v>1</v>
      </c>
      <c r="F82" s="96"/>
      <c r="G82" s="89">
        <v>1</v>
      </c>
      <c r="H82" s="70">
        <v>2</v>
      </c>
      <c r="I82" s="90">
        <v>0</v>
      </c>
    </row>
    <row r="83" spans="1:9" ht="15" hidden="1" x14ac:dyDescent="0.25">
      <c r="A83" s="77" t="s">
        <v>622</v>
      </c>
      <c r="B83" s="23" t="s">
        <v>393</v>
      </c>
      <c r="C83" s="23" t="s">
        <v>390</v>
      </c>
      <c r="D83" s="93">
        <v>98069964</v>
      </c>
      <c r="E83" s="98">
        <f t="shared" si="1"/>
        <v>7</v>
      </c>
      <c r="F83" s="96"/>
      <c r="G83" s="89">
        <v>7</v>
      </c>
      <c r="H83" s="70">
        <v>87</v>
      </c>
      <c r="I83" s="90">
        <v>4</v>
      </c>
    </row>
    <row r="84" spans="1:9" ht="15" hidden="1" x14ac:dyDescent="0.25">
      <c r="A84" s="77" t="s">
        <v>622</v>
      </c>
      <c r="B84" s="23" t="s">
        <v>391</v>
      </c>
      <c r="C84" s="23" t="s">
        <v>390</v>
      </c>
      <c r="D84" s="93">
        <v>550000</v>
      </c>
      <c r="E84" s="98">
        <f t="shared" si="1"/>
        <v>1</v>
      </c>
      <c r="F84" s="96"/>
      <c r="G84" s="89">
        <v>1</v>
      </c>
      <c r="H84" s="70">
        <v>0</v>
      </c>
      <c r="I84" s="90">
        <v>0</v>
      </c>
    </row>
    <row r="85" spans="1:9" ht="15" hidden="1" x14ac:dyDescent="0.25">
      <c r="A85" s="77" t="s">
        <v>622</v>
      </c>
      <c r="B85" s="23" t="s">
        <v>392</v>
      </c>
      <c r="C85" s="23" t="s">
        <v>390</v>
      </c>
      <c r="D85" s="93">
        <v>1051400</v>
      </c>
      <c r="E85" s="98">
        <f t="shared" si="1"/>
        <v>1</v>
      </c>
      <c r="F85" s="96"/>
      <c r="G85" s="89">
        <v>1</v>
      </c>
      <c r="H85" s="70">
        <v>0</v>
      </c>
      <c r="I85" s="90">
        <v>0</v>
      </c>
    </row>
    <row r="86" spans="1:9" ht="15" hidden="1" x14ac:dyDescent="0.25">
      <c r="A86" s="77" t="s">
        <v>622</v>
      </c>
      <c r="B86" s="23" t="s">
        <v>233</v>
      </c>
      <c r="C86" s="23" t="s">
        <v>232</v>
      </c>
      <c r="D86" s="93">
        <v>7500000</v>
      </c>
      <c r="E86" s="98">
        <f t="shared" si="1"/>
        <v>1</v>
      </c>
      <c r="F86" s="96"/>
      <c r="G86" s="89">
        <v>1</v>
      </c>
      <c r="H86" s="70">
        <v>36</v>
      </c>
      <c r="I86" s="90">
        <v>2</v>
      </c>
    </row>
    <row r="87" spans="1:9" ht="15" hidden="1" x14ac:dyDescent="0.25">
      <c r="A87" s="77" t="s">
        <v>622</v>
      </c>
      <c r="B87" s="23" t="s">
        <v>177</v>
      </c>
      <c r="C87" s="23" t="s">
        <v>176</v>
      </c>
      <c r="D87" s="93">
        <v>1300000</v>
      </c>
      <c r="E87" s="98">
        <f t="shared" si="1"/>
        <v>1</v>
      </c>
      <c r="F87" s="96"/>
      <c r="G87" s="89">
        <v>1</v>
      </c>
      <c r="H87" s="70">
        <v>20</v>
      </c>
      <c r="I87" s="90">
        <v>1</v>
      </c>
    </row>
    <row r="88" spans="1:9" ht="15" hidden="1" x14ac:dyDescent="0.25">
      <c r="A88" s="77" t="s">
        <v>0</v>
      </c>
      <c r="B88" s="23" t="s">
        <v>168</v>
      </c>
      <c r="C88" s="23" t="s">
        <v>167</v>
      </c>
      <c r="D88" s="93">
        <v>641000</v>
      </c>
      <c r="E88" s="98">
        <f t="shared" si="1"/>
        <v>1</v>
      </c>
      <c r="F88" s="96"/>
      <c r="G88" s="89">
        <v>1</v>
      </c>
      <c r="H88" s="70">
        <v>10</v>
      </c>
      <c r="I88" s="90">
        <v>1</v>
      </c>
    </row>
    <row r="89" spans="1:9" ht="15" hidden="1" x14ac:dyDescent="0.25">
      <c r="A89" s="77" t="s">
        <v>0</v>
      </c>
      <c r="B89" s="23" t="s">
        <v>172</v>
      </c>
      <c r="C89" s="23" t="s">
        <v>171</v>
      </c>
      <c r="D89" s="93">
        <v>6663000</v>
      </c>
      <c r="E89" s="98">
        <f t="shared" si="1"/>
        <v>1</v>
      </c>
      <c r="F89" s="96"/>
      <c r="G89" s="89">
        <v>1</v>
      </c>
      <c r="H89" s="70">
        <v>40</v>
      </c>
      <c r="I89" s="90">
        <v>2</v>
      </c>
    </row>
    <row r="90" spans="1:9" ht="15" hidden="1" x14ac:dyDescent="0.25">
      <c r="A90" s="77" t="s">
        <v>0</v>
      </c>
      <c r="B90" s="23" t="s">
        <v>154</v>
      </c>
      <c r="C90" s="23" t="s">
        <v>153</v>
      </c>
      <c r="D90" s="93">
        <v>42967000</v>
      </c>
      <c r="E90" s="98">
        <f t="shared" si="1"/>
        <v>3</v>
      </c>
      <c r="F90" s="96"/>
      <c r="G90" s="89">
        <v>3</v>
      </c>
      <c r="H90" s="70">
        <v>86</v>
      </c>
      <c r="I90" s="90">
        <v>4</v>
      </c>
    </row>
    <row r="91" spans="1:9" ht="15" hidden="1" x14ac:dyDescent="0.25">
      <c r="A91" s="77" t="s">
        <v>0</v>
      </c>
      <c r="B91" s="23" t="s">
        <v>150</v>
      </c>
      <c r="C91" s="23" t="s">
        <v>149</v>
      </c>
      <c r="D91" s="93">
        <v>45814650</v>
      </c>
      <c r="E91" s="98">
        <f t="shared" si="1"/>
        <v>4</v>
      </c>
      <c r="F91" s="96"/>
      <c r="G91" s="89">
        <v>4</v>
      </c>
      <c r="H91" s="70">
        <v>51</v>
      </c>
      <c r="I91" s="90">
        <v>3</v>
      </c>
    </row>
    <row r="92" spans="1:9" ht="15" hidden="1" x14ac:dyDescent="0.25">
      <c r="A92" s="77" t="s">
        <v>0</v>
      </c>
      <c r="B92" s="23" t="s">
        <v>100</v>
      </c>
      <c r="C92" s="23" t="s">
        <v>99</v>
      </c>
      <c r="D92" s="93">
        <v>31071700</v>
      </c>
      <c r="E92" s="98">
        <f t="shared" si="1"/>
        <v>3</v>
      </c>
      <c r="F92" s="96"/>
      <c r="G92" s="89">
        <v>3</v>
      </c>
      <c r="H92" s="70">
        <v>29</v>
      </c>
      <c r="I92" s="90">
        <v>1</v>
      </c>
    </row>
    <row r="93" spans="1:9" ht="15" hidden="1" x14ac:dyDescent="0.25">
      <c r="A93" s="77" t="s">
        <v>0</v>
      </c>
      <c r="B93" s="23" t="s">
        <v>142</v>
      </c>
      <c r="C93" s="23" t="s">
        <v>141</v>
      </c>
      <c r="D93" s="93">
        <v>16131000</v>
      </c>
      <c r="E93" s="98">
        <f t="shared" si="1"/>
        <v>2</v>
      </c>
      <c r="F93" s="96"/>
      <c r="G93" s="89">
        <v>2</v>
      </c>
      <c r="H93" s="70">
        <v>32</v>
      </c>
      <c r="I93" s="90">
        <v>2</v>
      </c>
    </row>
    <row r="94" spans="1:9" ht="15" hidden="1" x14ac:dyDescent="0.25">
      <c r="A94" s="77" t="s">
        <v>0</v>
      </c>
      <c r="B94" s="23" t="s">
        <v>170</v>
      </c>
      <c r="C94" s="23" t="s">
        <v>169</v>
      </c>
      <c r="D94" s="93">
        <v>42486400</v>
      </c>
      <c r="E94" s="98">
        <f t="shared" si="1"/>
        <v>3</v>
      </c>
      <c r="F94" s="96"/>
      <c r="G94" s="89">
        <v>3</v>
      </c>
      <c r="H94" s="70">
        <v>28</v>
      </c>
      <c r="I94" s="90">
        <v>1</v>
      </c>
    </row>
    <row r="95" spans="1:9" ht="15" hidden="1" x14ac:dyDescent="0.25">
      <c r="A95" s="77" t="s">
        <v>0</v>
      </c>
      <c r="B95" s="23" t="s">
        <v>269</v>
      </c>
      <c r="C95" s="23" t="s">
        <v>268</v>
      </c>
      <c r="D95" s="93">
        <v>59887800</v>
      </c>
      <c r="E95" s="98">
        <f t="shared" si="1"/>
        <v>4</v>
      </c>
      <c r="F95" s="96"/>
      <c r="G95" s="89">
        <v>4</v>
      </c>
      <c r="H95" s="70">
        <v>3</v>
      </c>
      <c r="I95" s="90">
        <v>0</v>
      </c>
    </row>
    <row r="96" spans="1:9" ht="15" hidden="1" x14ac:dyDescent="0.25">
      <c r="A96" s="77" t="s">
        <v>0</v>
      </c>
      <c r="B96" s="23" t="s">
        <v>138</v>
      </c>
      <c r="C96" s="23" t="s">
        <v>137</v>
      </c>
      <c r="D96" s="93">
        <v>16429600</v>
      </c>
      <c r="E96" s="98">
        <f t="shared" si="1"/>
        <v>2</v>
      </c>
      <c r="F96" s="96"/>
      <c r="G96" s="89">
        <v>2</v>
      </c>
      <c r="H96" s="70">
        <v>19</v>
      </c>
      <c r="I96" s="90">
        <v>1</v>
      </c>
    </row>
    <row r="97" spans="1:9" ht="15" hidden="1" x14ac:dyDescent="0.25">
      <c r="A97" s="77" t="s">
        <v>0</v>
      </c>
      <c r="B97" s="23" t="s">
        <v>136</v>
      </c>
      <c r="C97" s="23" t="s">
        <v>135</v>
      </c>
      <c r="D97" s="93">
        <v>12406934</v>
      </c>
      <c r="E97" s="98">
        <f t="shared" si="1"/>
        <v>1</v>
      </c>
      <c r="F97" s="96"/>
      <c r="G97" s="89">
        <v>1</v>
      </c>
      <c r="H97" s="70">
        <v>10</v>
      </c>
      <c r="I97" s="90">
        <v>1</v>
      </c>
    </row>
    <row r="98" spans="1:9" ht="15" hidden="1" x14ac:dyDescent="0.25">
      <c r="A98" s="77" t="s">
        <v>0</v>
      </c>
      <c r="B98" s="23" t="s">
        <v>190</v>
      </c>
      <c r="C98" s="23" t="s">
        <v>189</v>
      </c>
      <c r="D98" s="93">
        <v>108189400</v>
      </c>
      <c r="E98" s="98">
        <f t="shared" si="1"/>
        <v>8</v>
      </c>
      <c r="F98" s="96"/>
      <c r="G98" s="89">
        <v>8</v>
      </c>
      <c r="H98" s="70">
        <v>70</v>
      </c>
      <c r="I98" s="90">
        <v>4</v>
      </c>
    </row>
    <row r="99" spans="1:9" ht="15" hidden="1" x14ac:dyDescent="0.25">
      <c r="A99" s="77" t="s">
        <v>0</v>
      </c>
      <c r="B99" s="23" t="s">
        <v>2</v>
      </c>
      <c r="C99" s="23" t="s">
        <v>1</v>
      </c>
      <c r="D99" s="93">
        <v>77386100</v>
      </c>
      <c r="E99" s="98">
        <f t="shared" si="1"/>
        <v>6</v>
      </c>
      <c r="F99" s="96"/>
      <c r="G99" s="89">
        <v>6</v>
      </c>
      <c r="H99" s="70">
        <v>49</v>
      </c>
      <c r="I99" s="90">
        <v>2</v>
      </c>
    </row>
    <row r="100" spans="1:9" ht="15" hidden="1" x14ac:dyDescent="0.25">
      <c r="A100" s="77" t="s">
        <v>0</v>
      </c>
      <c r="B100" s="23" t="s">
        <v>196</v>
      </c>
      <c r="C100" s="23" t="s">
        <v>195</v>
      </c>
      <c r="D100" s="93">
        <v>20947500</v>
      </c>
      <c r="E100" s="98">
        <f t="shared" si="1"/>
        <v>2</v>
      </c>
      <c r="F100" s="96"/>
      <c r="G100" s="89">
        <v>2</v>
      </c>
      <c r="H100" s="70">
        <v>44</v>
      </c>
      <c r="I100" s="90">
        <v>2</v>
      </c>
    </row>
    <row r="101" spans="1:9" ht="15" hidden="1" x14ac:dyDescent="0.25">
      <c r="A101" s="77" t="s">
        <v>0</v>
      </c>
      <c r="B101" s="23" t="s">
        <v>146</v>
      </c>
      <c r="C101" s="23" t="s">
        <v>145</v>
      </c>
      <c r="D101" s="93">
        <v>34251000</v>
      </c>
      <c r="E101" s="98">
        <f t="shared" si="1"/>
        <v>3</v>
      </c>
      <c r="F101" s="96"/>
      <c r="G101" s="89">
        <v>3</v>
      </c>
      <c r="H101" s="70">
        <v>56</v>
      </c>
      <c r="I101" s="90">
        <v>3</v>
      </c>
    </row>
    <row r="102" spans="1:9" ht="15" hidden="1" x14ac:dyDescent="0.25">
      <c r="A102" s="77" t="s">
        <v>629</v>
      </c>
      <c r="B102" s="23" t="s">
        <v>48</v>
      </c>
      <c r="C102" s="23" t="s">
        <v>47</v>
      </c>
      <c r="D102" s="93">
        <v>45000000</v>
      </c>
      <c r="E102" s="98">
        <f t="shared" si="1"/>
        <v>3</v>
      </c>
      <c r="F102" s="96"/>
      <c r="G102" s="89">
        <v>3</v>
      </c>
      <c r="H102" s="70">
        <v>172</v>
      </c>
      <c r="I102" s="90">
        <v>9</v>
      </c>
    </row>
    <row r="103" spans="1:9" ht="15" hidden="1" x14ac:dyDescent="0.25">
      <c r="A103" s="77" t="s">
        <v>629</v>
      </c>
      <c r="B103" s="23" t="s">
        <v>186</v>
      </c>
      <c r="C103" s="23" t="s">
        <v>185</v>
      </c>
      <c r="D103" s="93">
        <v>45000000</v>
      </c>
      <c r="E103" s="98">
        <f t="shared" si="1"/>
        <v>3</v>
      </c>
      <c r="F103" s="96"/>
      <c r="G103" s="89">
        <v>3</v>
      </c>
      <c r="H103" s="70">
        <v>41</v>
      </c>
      <c r="I103" s="90">
        <v>2</v>
      </c>
    </row>
    <row r="104" spans="1:9" ht="15" hidden="1" x14ac:dyDescent="0.25">
      <c r="A104" s="77" t="s">
        <v>620</v>
      </c>
      <c r="B104" s="23" t="s">
        <v>237</v>
      </c>
      <c r="C104" s="23" t="s">
        <v>236</v>
      </c>
      <c r="D104" s="93">
        <v>18553697</v>
      </c>
      <c r="E104" s="98">
        <f t="shared" si="1"/>
        <v>2</v>
      </c>
      <c r="F104" s="96"/>
      <c r="G104" s="89">
        <v>2</v>
      </c>
      <c r="H104" s="70">
        <v>133</v>
      </c>
      <c r="I104" s="90">
        <v>7</v>
      </c>
    </row>
    <row r="105" spans="1:9" ht="15" hidden="1" x14ac:dyDescent="0.25">
      <c r="A105" s="77" t="s">
        <v>620</v>
      </c>
      <c r="B105" s="23" t="s">
        <v>231</v>
      </c>
      <c r="C105" s="23" t="s">
        <v>230</v>
      </c>
      <c r="D105" s="93">
        <v>4954764</v>
      </c>
      <c r="E105" s="98">
        <f t="shared" si="1"/>
        <v>1</v>
      </c>
      <c r="F105" s="96"/>
      <c r="G105" s="89">
        <v>1</v>
      </c>
      <c r="H105" s="70">
        <v>31</v>
      </c>
      <c r="I105" s="90">
        <v>2</v>
      </c>
    </row>
    <row r="106" spans="1:9" ht="15" hidden="1" x14ac:dyDescent="0.25">
      <c r="A106" s="77" t="s">
        <v>620</v>
      </c>
      <c r="B106" s="23" t="s">
        <v>144</v>
      </c>
      <c r="C106" s="23" t="s">
        <v>143</v>
      </c>
      <c r="D106" s="93">
        <v>0</v>
      </c>
      <c r="E106" s="98">
        <f t="shared" si="1"/>
        <v>0</v>
      </c>
      <c r="F106" s="96"/>
      <c r="G106" s="89">
        <v>0</v>
      </c>
      <c r="H106" s="70">
        <v>10</v>
      </c>
      <c r="I106" s="90">
        <v>1</v>
      </c>
    </row>
    <row r="107" spans="1:9" ht="15" hidden="1" x14ac:dyDescent="0.25">
      <c r="A107" s="77" t="s">
        <v>620</v>
      </c>
      <c r="B107" s="23" t="s">
        <v>225</v>
      </c>
      <c r="C107" s="23" t="s">
        <v>224</v>
      </c>
      <c r="D107" s="93">
        <v>315417039</v>
      </c>
      <c r="E107" s="98">
        <f t="shared" si="1"/>
        <v>22</v>
      </c>
      <c r="F107" s="96"/>
      <c r="G107" s="89">
        <v>22</v>
      </c>
      <c r="H107" s="70">
        <v>315</v>
      </c>
      <c r="I107" s="90">
        <v>16</v>
      </c>
    </row>
    <row r="108" spans="1:9" ht="15" hidden="1" x14ac:dyDescent="0.25">
      <c r="A108" s="77" t="s">
        <v>620</v>
      </c>
      <c r="B108" s="23" t="s">
        <v>359</v>
      </c>
      <c r="C108" s="23" t="s">
        <v>358</v>
      </c>
      <c r="D108" s="93">
        <v>981146789</v>
      </c>
      <c r="E108" s="98">
        <f t="shared" si="1"/>
        <v>66</v>
      </c>
      <c r="F108" s="96"/>
      <c r="G108" s="89">
        <v>66</v>
      </c>
      <c r="H108" s="70">
        <v>1121</v>
      </c>
      <c r="I108" s="90">
        <v>56</v>
      </c>
    </row>
    <row r="109" spans="1:9" ht="15" hidden="1" x14ac:dyDescent="0.25">
      <c r="A109" s="77" t="s">
        <v>620</v>
      </c>
      <c r="B109" s="23" t="s">
        <v>263</v>
      </c>
      <c r="C109" s="23" t="s">
        <v>262</v>
      </c>
      <c r="D109" s="93">
        <v>4843913</v>
      </c>
      <c r="E109" s="98">
        <f t="shared" si="1"/>
        <v>1</v>
      </c>
      <c r="F109" s="96"/>
      <c r="G109" s="89">
        <v>1</v>
      </c>
      <c r="H109" s="70">
        <v>40</v>
      </c>
      <c r="I109" s="90">
        <v>2</v>
      </c>
    </row>
    <row r="110" spans="1:9" ht="15" hidden="1" x14ac:dyDescent="0.25">
      <c r="A110" s="77" t="s">
        <v>620</v>
      </c>
      <c r="B110" s="23" t="s">
        <v>212</v>
      </c>
      <c r="C110" s="23" t="s">
        <v>211</v>
      </c>
      <c r="D110" s="93">
        <v>316046197</v>
      </c>
      <c r="E110" s="98">
        <f t="shared" si="1"/>
        <v>22</v>
      </c>
      <c r="F110" s="96"/>
      <c r="G110" s="89">
        <v>22</v>
      </c>
      <c r="H110" s="70">
        <v>408</v>
      </c>
      <c r="I110" s="90">
        <v>20</v>
      </c>
    </row>
    <row r="111" spans="1:9" ht="15" hidden="1" x14ac:dyDescent="0.25">
      <c r="A111" s="77" t="s">
        <v>620</v>
      </c>
      <c r="B111" s="23" t="s">
        <v>110</v>
      </c>
      <c r="C111" s="23" t="s">
        <v>109</v>
      </c>
      <c r="D111" s="93">
        <v>1054869607</v>
      </c>
      <c r="E111" s="98">
        <f t="shared" si="1"/>
        <v>71</v>
      </c>
      <c r="F111" s="96"/>
      <c r="G111" s="89">
        <v>71</v>
      </c>
      <c r="H111" s="70">
        <v>1798</v>
      </c>
      <c r="I111" s="90">
        <v>90</v>
      </c>
    </row>
    <row r="112" spans="1:9" ht="15" hidden="1" x14ac:dyDescent="0.25">
      <c r="A112" s="77" t="s">
        <v>620</v>
      </c>
      <c r="B112" s="23" t="s">
        <v>265</v>
      </c>
      <c r="C112" s="23" t="s">
        <v>264</v>
      </c>
      <c r="D112" s="93">
        <v>222824614</v>
      </c>
      <c r="E112" s="98">
        <f t="shared" si="1"/>
        <v>15</v>
      </c>
      <c r="F112" s="96"/>
      <c r="G112" s="89">
        <v>15</v>
      </c>
      <c r="H112" s="70">
        <v>303</v>
      </c>
      <c r="I112" s="90">
        <v>15</v>
      </c>
    </row>
    <row r="113" spans="1:9" ht="15" hidden="1" x14ac:dyDescent="0.25">
      <c r="A113" s="77" t="s">
        <v>620</v>
      </c>
      <c r="B113" s="23" t="s">
        <v>152</v>
      </c>
      <c r="C113" s="23" t="s">
        <v>151</v>
      </c>
      <c r="D113" s="93">
        <v>16313308</v>
      </c>
      <c r="E113" s="98">
        <f t="shared" si="1"/>
        <v>2</v>
      </c>
      <c r="F113" s="96"/>
      <c r="G113" s="89">
        <v>2</v>
      </c>
      <c r="H113" s="70">
        <v>53</v>
      </c>
      <c r="I113" s="90">
        <v>3</v>
      </c>
    </row>
    <row r="114" spans="1:9" ht="15" hidden="1" x14ac:dyDescent="0.25">
      <c r="A114" s="77" t="s">
        <v>620</v>
      </c>
      <c r="B114" s="23" t="s">
        <v>164</v>
      </c>
      <c r="C114" s="23" t="s">
        <v>163</v>
      </c>
      <c r="D114" s="93">
        <v>0</v>
      </c>
      <c r="E114" s="98">
        <f t="shared" si="1"/>
        <v>0</v>
      </c>
      <c r="F114" s="96"/>
      <c r="G114" s="89">
        <v>0</v>
      </c>
      <c r="H114" s="70">
        <v>7</v>
      </c>
      <c r="I114" s="90">
        <v>0</v>
      </c>
    </row>
    <row r="115" spans="1:9" ht="15" hidden="1" x14ac:dyDescent="0.25">
      <c r="A115" s="77" t="s">
        <v>620</v>
      </c>
      <c r="B115" s="23" t="s">
        <v>257</v>
      </c>
      <c r="C115" s="23" t="s">
        <v>256</v>
      </c>
      <c r="D115" s="93">
        <v>141166403</v>
      </c>
      <c r="E115" s="98">
        <f t="shared" si="1"/>
        <v>10</v>
      </c>
      <c r="F115" s="96"/>
      <c r="G115" s="89">
        <v>10</v>
      </c>
      <c r="H115" s="70">
        <v>274</v>
      </c>
      <c r="I115" s="90">
        <v>14</v>
      </c>
    </row>
    <row r="116" spans="1:9" ht="15" hidden="1" x14ac:dyDescent="0.25">
      <c r="A116" s="77" t="s">
        <v>620</v>
      </c>
      <c r="B116" s="23" t="s">
        <v>194</v>
      </c>
      <c r="C116" s="23" t="s">
        <v>193</v>
      </c>
      <c r="D116" s="93">
        <v>0</v>
      </c>
      <c r="E116" s="98">
        <f t="shared" si="1"/>
        <v>0</v>
      </c>
      <c r="F116" s="96"/>
      <c r="G116" s="89">
        <v>0</v>
      </c>
      <c r="H116" s="70">
        <v>7</v>
      </c>
      <c r="I116" s="90">
        <v>0</v>
      </c>
    </row>
    <row r="117" spans="1:9" ht="15" hidden="1" x14ac:dyDescent="0.25">
      <c r="A117" s="77" t="s">
        <v>620</v>
      </c>
      <c r="B117" s="23" t="s">
        <v>198</v>
      </c>
      <c r="C117" s="23" t="s">
        <v>197</v>
      </c>
      <c r="D117" s="93">
        <v>80606414</v>
      </c>
      <c r="E117" s="98">
        <f t="shared" si="1"/>
        <v>6</v>
      </c>
      <c r="F117" s="96"/>
      <c r="G117" s="89">
        <v>6</v>
      </c>
      <c r="H117" s="70">
        <v>159</v>
      </c>
      <c r="I117" s="90">
        <v>8</v>
      </c>
    </row>
    <row r="118" spans="1:9" ht="15" hidden="1" x14ac:dyDescent="0.25">
      <c r="A118" s="77" t="s">
        <v>620</v>
      </c>
      <c r="B118" s="23" t="s">
        <v>174</v>
      </c>
      <c r="C118" s="23" t="s">
        <v>173</v>
      </c>
      <c r="D118" s="93">
        <v>1547011</v>
      </c>
      <c r="E118" s="98">
        <f t="shared" si="1"/>
        <v>1</v>
      </c>
      <c r="F118" s="96"/>
      <c r="G118" s="89">
        <v>1</v>
      </c>
      <c r="H118" s="70">
        <v>31</v>
      </c>
      <c r="I118" s="90">
        <v>2</v>
      </c>
    </row>
    <row r="119" spans="1:9" ht="15" hidden="1" x14ac:dyDescent="0.25">
      <c r="A119" s="77" t="s">
        <v>620</v>
      </c>
      <c r="B119" s="23" t="s">
        <v>192</v>
      </c>
      <c r="C119" s="23" t="s">
        <v>191</v>
      </c>
      <c r="D119" s="93">
        <v>160415633</v>
      </c>
      <c r="E119" s="98">
        <f t="shared" si="1"/>
        <v>11</v>
      </c>
      <c r="F119" s="96"/>
      <c r="G119" s="89">
        <v>11</v>
      </c>
      <c r="H119" s="70">
        <v>249</v>
      </c>
      <c r="I119" s="90">
        <v>12</v>
      </c>
    </row>
    <row r="120" spans="1:9" ht="15" hidden="1" x14ac:dyDescent="0.25">
      <c r="A120" s="77" t="s">
        <v>620</v>
      </c>
      <c r="B120" s="23" t="s">
        <v>271</v>
      </c>
      <c r="C120" s="23" t="s">
        <v>270</v>
      </c>
      <c r="D120" s="93">
        <v>81666404</v>
      </c>
      <c r="E120" s="98">
        <f t="shared" si="1"/>
        <v>6</v>
      </c>
      <c r="F120" s="96"/>
      <c r="G120" s="89">
        <v>6</v>
      </c>
      <c r="H120" s="70">
        <v>123</v>
      </c>
      <c r="I120" s="90">
        <v>6</v>
      </c>
    </row>
    <row r="121" spans="1:9" ht="15" hidden="1" x14ac:dyDescent="0.25">
      <c r="A121" s="77" t="s">
        <v>620</v>
      </c>
      <c r="B121" s="23" t="s">
        <v>188</v>
      </c>
      <c r="C121" s="23" t="s">
        <v>187</v>
      </c>
      <c r="D121" s="93">
        <v>1263343</v>
      </c>
      <c r="E121" s="98">
        <f t="shared" si="1"/>
        <v>1</v>
      </c>
      <c r="F121" s="96"/>
      <c r="G121" s="89">
        <v>1</v>
      </c>
      <c r="H121" s="70">
        <v>34</v>
      </c>
      <c r="I121" s="90">
        <v>2</v>
      </c>
    </row>
    <row r="122" spans="1:9" ht="15" hidden="1" x14ac:dyDescent="0.25">
      <c r="A122" s="77" t="s">
        <v>620</v>
      </c>
      <c r="B122" s="23" t="s">
        <v>179</v>
      </c>
      <c r="C122" s="23" t="s">
        <v>178</v>
      </c>
      <c r="D122" s="93">
        <v>79689212</v>
      </c>
      <c r="E122" s="98">
        <f t="shared" si="1"/>
        <v>6</v>
      </c>
      <c r="F122" s="96"/>
      <c r="G122" s="89">
        <v>6</v>
      </c>
      <c r="H122" s="70">
        <v>207</v>
      </c>
      <c r="I122" s="90">
        <v>10</v>
      </c>
    </row>
    <row r="123" spans="1:9" ht="15" hidden="1" x14ac:dyDescent="0.25">
      <c r="A123" s="77" t="s">
        <v>620</v>
      </c>
      <c r="B123" s="23" t="s">
        <v>108</v>
      </c>
      <c r="C123" s="23" t="s">
        <v>107</v>
      </c>
      <c r="D123" s="93">
        <v>2290495967</v>
      </c>
      <c r="E123" s="98">
        <f t="shared" si="1"/>
        <v>153</v>
      </c>
      <c r="F123" s="96"/>
      <c r="G123" s="89">
        <v>153</v>
      </c>
      <c r="H123" s="70">
        <v>2266</v>
      </c>
      <c r="I123" s="90">
        <v>113</v>
      </c>
    </row>
    <row r="124" spans="1:9" ht="15" hidden="1" x14ac:dyDescent="0.25">
      <c r="A124" s="77" t="s">
        <v>620</v>
      </c>
      <c r="B124" s="23" t="s">
        <v>261</v>
      </c>
      <c r="C124" s="23" t="s">
        <v>260</v>
      </c>
      <c r="D124" s="93">
        <v>805866801</v>
      </c>
      <c r="E124" s="98">
        <f t="shared" si="1"/>
        <v>54</v>
      </c>
      <c r="F124" s="96"/>
      <c r="G124" s="89">
        <v>54</v>
      </c>
      <c r="H124" s="70">
        <v>1290</v>
      </c>
      <c r="I124" s="90">
        <v>65</v>
      </c>
    </row>
    <row r="125" spans="1:9" ht="15" hidden="1" x14ac:dyDescent="0.25">
      <c r="A125" s="77" t="s">
        <v>620</v>
      </c>
      <c r="B125" s="23" t="s">
        <v>112</v>
      </c>
      <c r="C125" s="23" t="s">
        <v>111</v>
      </c>
      <c r="D125" s="93">
        <v>238451171</v>
      </c>
      <c r="E125" s="98">
        <f t="shared" si="1"/>
        <v>16</v>
      </c>
      <c r="F125" s="96"/>
      <c r="G125" s="89">
        <v>16</v>
      </c>
      <c r="H125" s="70">
        <v>204</v>
      </c>
      <c r="I125" s="90">
        <v>10</v>
      </c>
    </row>
    <row r="126" spans="1:9" ht="15" hidden="1" x14ac:dyDescent="0.25">
      <c r="A126" s="77" t="s">
        <v>620</v>
      </c>
      <c r="B126" s="23" t="s">
        <v>363</v>
      </c>
      <c r="C126" s="23" t="s">
        <v>362</v>
      </c>
      <c r="D126" s="93">
        <v>154286441</v>
      </c>
      <c r="E126" s="98">
        <f t="shared" si="1"/>
        <v>11</v>
      </c>
      <c r="F126" s="96"/>
      <c r="G126" s="89">
        <v>11</v>
      </c>
      <c r="H126" s="70">
        <v>250</v>
      </c>
      <c r="I126" s="90">
        <v>13</v>
      </c>
    </row>
    <row r="127" spans="1:9" ht="15" hidden="1" x14ac:dyDescent="0.25">
      <c r="A127" s="77" t="s">
        <v>620</v>
      </c>
      <c r="B127" s="23" t="s">
        <v>383</v>
      </c>
      <c r="C127" s="23" t="s">
        <v>382</v>
      </c>
      <c r="D127" s="93">
        <v>0</v>
      </c>
      <c r="E127" s="98">
        <f t="shared" si="1"/>
        <v>0</v>
      </c>
      <c r="F127" s="96"/>
      <c r="G127" s="89">
        <v>0</v>
      </c>
      <c r="H127" s="70">
        <v>36</v>
      </c>
      <c r="I127" s="90">
        <v>2</v>
      </c>
    </row>
    <row r="128" spans="1:9" ht="15" hidden="1" x14ac:dyDescent="0.25">
      <c r="A128" s="77" t="s">
        <v>620</v>
      </c>
      <c r="B128" s="23" t="s">
        <v>267</v>
      </c>
      <c r="C128" s="23" t="s">
        <v>266</v>
      </c>
      <c r="D128" s="93">
        <v>59076807</v>
      </c>
      <c r="E128" s="98">
        <f t="shared" si="1"/>
        <v>4</v>
      </c>
      <c r="F128" s="96"/>
      <c r="G128" s="89">
        <v>4</v>
      </c>
      <c r="H128" s="70">
        <v>167</v>
      </c>
      <c r="I128" s="90">
        <v>8</v>
      </c>
    </row>
    <row r="129" spans="1:9" ht="15" hidden="1" x14ac:dyDescent="0.25">
      <c r="A129" s="77" t="s">
        <v>620</v>
      </c>
      <c r="B129" s="23" t="s">
        <v>259</v>
      </c>
      <c r="C129" s="23" t="s">
        <v>258</v>
      </c>
      <c r="D129" s="93">
        <v>337248961</v>
      </c>
      <c r="E129" s="98">
        <f t="shared" si="1"/>
        <v>23</v>
      </c>
      <c r="F129" s="96"/>
      <c r="G129" s="89">
        <v>23</v>
      </c>
      <c r="H129" s="70">
        <v>472</v>
      </c>
      <c r="I129" s="90">
        <v>24</v>
      </c>
    </row>
    <row r="130" spans="1:9" ht="15" hidden="1" x14ac:dyDescent="0.25">
      <c r="A130" s="77" t="s">
        <v>620</v>
      </c>
      <c r="B130" s="23" t="s">
        <v>235</v>
      </c>
      <c r="C130" s="23" t="s">
        <v>234</v>
      </c>
      <c r="D130" s="93">
        <v>87372484</v>
      </c>
      <c r="E130" s="98">
        <f t="shared" si="1"/>
        <v>6</v>
      </c>
      <c r="F130" s="96"/>
      <c r="G130" s="89">
        <v>6</v>
      </c>
      <c r="H130" s="70">
        <v>299</v>
      </c>
      <c r="I130" s="90">
        <v>15</v>
      </c>
    </row>
    <row r="131" spans="1:9" ht="15" hidden="1" x14ac:dyDescent="0.25">
      <c r="A131" s="77" t="s">
        <v>620</v>
      </c>
      <c r="B131" s="23" t="s">
        <v>124</v>
      </c>
      <c r="C131" s="23" t="s">
        <v>123</v>
      </c>
      <c r="D131" s="93">
        <v>4712734</v>
      </c>
      <c r="E131" s="98">
        <f t="shared" si="1"/>
        <v>1</v>
      </c>
      <c r="F131" s="96"/>
      <c r="G131" s="89">
        <v>1</v>
      </c>
      <c r="H131" s="70">
        <v>72</v>
      </c>
      <c r="I131" s="90">
        <v>4</v>
      </c>
    </row>
    <row r="132" spans="1:9" ht="15" hidden="1" x14ac:dyDescent="0.25">
      <c r="A132" s="77" t="s">
        <v>620</v>
      </c>
      <c r="B132" s="23" t="s">
        <v>229</v>
      </c>
      <c r="C132" s="23" t="s">
        <v>228</v>
      </c>
      <c r="D132" s="93">
        <v>427904597</v>
      </c>
      <c r="E132" s="98">
        <f t="shared" si="1"/>
        <v>29</v>
      </c>
      <c r="F132" s="96"/>
      <c r="G132" s="89">
        <v>29</v>
      </c>
      <c r="H132" s="70">
        <v>266</v>
      </c>
      <c r="I132" s="90">
        <v>13</v>
      </c>
    </row>
    <row r="133" spans="1:9" ht="15" hidden="1" x14ac:dyDescent="0.25">
      <c r="A133" s="77" t="s">
        <v>620</v>
      </c>
      <c r="B133" s="94" t="s">
        <v>122</v>
      </c>
      <c r="C133" s="95">
        <v>4130081</v>
      </c>
      <c r="D133" s="93">
        <v>0</v>
      </c>
      <c r="E133" s="52">
        <f t="shared" si="1"/>
        <v>0</v>
      </c>
      <c r="F133" s="96">
        <v>10</v>
      </c>
      <c r="G133" s="89">
        <v>10</v>
      </c>
      <c r="H133" s="94">
        <v>5</v>
      </c>
      <c r="I133" s="89">
        <v>0</v>
      </c>
    </row>
    <row r="134" spans="1:9" ht="15" hidden="1" x14ac:dyDescent="0.25">
      <c r="A134" s="77" t="s">
        <v>620</v>
      </c>
      <c r="B134" s="23" t="s">
        <v>371</v>
      </c>
      <c r="C134" s="23" t="s">
        <v>370</v>
      </c>
      <c r="D134" s="93">
        <v>2692570</v>
      </c>
      <c r="E134" s="98">
        <f t="shared" si="1"/>
        <v>1</v>
      </c>
      <c r="F134" s="96"/>
      <c r="G134" s="89">
        <v>1</v>
      </c>
      <c r="H134" s="70">
        <v>31</v>
      </c>
      <c r="I134" s="90">
        <v>2</v>
      </c>
    </row>
    <row r="135" spans="1:9" ht="15" hidden="1" x14ac:dyDescent="0.25">
      <c r="A135" s="77" t="s">
        <v>620</v>
      </c>
      <c r="B135" s="23" t="s">
        <v>140</v>
      </c>
      <c r="C135" s="23" t="s">
        <v>139</v>
      </c>
      <c r="D135" s="93">
        <v>0</v>
      </c>
      <c r="E135" s="98">
        <f t="shared" si="1"/>
        <v>0</v>
      </c>
      <c r="F135" s="96"/>
      <c r="G135" s="89">
        <v>0</v>
      </c>
      <c r="H135" s="70">
        <v>9</v>
      </c>
      <c r="I135" s="90">
        <v>0</v>
      </c>
    </row>
    <row r="136" spans="1:9" ht="15" hidden="1" x14ac:dyDescent="0.25">
      <c r="A136" s="77" t="s">
        <v>620</v>
      </c>
      <c r="B136" s="23" t="s">
        <v>381</v>
      </c>
      <c r="C136" s="23" t="s">
        <v>380</v>
      </c>
      <c r="D136" s="93">
        <v>5686950</v>
      </c>
      <c r="E136" s="98">
        <f t="shared" ref="E136:E199" si="2">CEILING(D136/15000000,1)</f>
        <v>1</v>
      </c>
      <c r="F136" s="96"/>
      <c r="G136" s="89">
        <v>1</v>
      </c>
      <c r="H136" s="70">
        <v>35</v>
      </c>
      <c r="I136" s="90">
        <v>2</v>
      </c>
    </row>
    <row r="137" spans="1:9" ht="15" hidden="1" x14ac:dyDescent="0.25">
      <c r="A137" s="77" t="s">
        <v>620</v>
      </c>
      <c r="B137" s="23" t="s">
        <v>227</v>
      </c>
      <c r="C137" s="23" t="s">
        <v>226</v>
      </c>
      <c r="D137" s="93">
        <v>9136431</v>
      </c>
      <c r="E137" s="98">
        <f t="shared" si="2"/>
        <v>1</v>
      </c>
      <c r="F137" s="96"/>
      <c r="G137" s="89">
        <v>1</v>
      </c>
      <c r="H137" s="70">
        <v>36</v>
      </c>
      <c r="I137" s="90">
        <v>2</v>
      </c>
    </row>
    <row r="138" spans="1:9" ht="15" hidden="1" x14ac:dyDescent="0.25">
      <c r="A138" s="77" t="s">
        <v>620</v>
      </c>
      <c r="B138" s="23" t="s">
        <v>114</v>
      </c>
      <c r="C138" s="23" t="s">
        <v>113</v>
      </c>
      <c r="D138" s="93">
        <v>565018926</v>
      </c>
      <c r="E138" s="98">
        <f t="shared" si="2"/>
        <v>38</v>
      </c>
      <c r="F138" s="96"/>
      <c r="G138" s="89">
        <v>38</v>
      </c>
      <c r="H138" s="70">
        <v>1569</v>
      </c>
      <c r="I138" s="90">
        <v>78</v>
      </c>
    </row>
    <row r="139" spans="1:9" ht="15" hidden="1" x14ac:dyDescent="0.25">
      <c r="A139" s="77" t="s">
        <v>620</v>
      </c>
      <c r="B139" s="23" t="s">
        <v>210</v>
      </c>
      <c r="C139" s="23" t="s">
        <v>209</v>
      </c>
      <c r="D139" s="93">
        <v>347089777</v>
      </c>
      <c r="E139" s="98">
        <f t="shared" si="2"/>
        <v>24</v>
      </c>
      <c r="F139" s="96"/>
      <c r="G139" s="89">
        <v>24</v>
      </c>
      <c r="H139" s="70">
        <v>1049</v>
      </c>
      <c r="I139" s="90">
        <v>52</v>
      </c>
    </row>
    <row r="140" spans="1:9" ht="15" hidden="1" x14ac:dyDescent="0.25">
      <c r="A140" s="77" t="s">
        <v>626</v>
      </c>
      <c r="B140" s="23" t="s">
        <v>116</v>
      </c>
      <c r="C140" s="23" t="s">
        <v>115</v>
      </c>
      <c r="D140" s="93">
        <v>3809000</v>
      </c>
      <c r="E140" s="98">
        <f t="shared" si="2"/>
        <v>1</v>
      </c>
      <c r="F140" s="96"/>
      <c r="G140" s="89">
        <v>1</v>
      </c>
      <c r="H140" s="70">
        <v>6</v>
      </c>
      <c r="I140" s="90">
        <v>0</v>
      </c>
    </row>
    <row r="141" spans="1:9" ht="15" hidden="1" x14ac:dyDescent="0.25">
      <c r="A141" s="77" t="s">
        <v>626</v>
      </c>
      <c r="B141" s="23" t="s">
        <v>273</v>
      </c>
      <c r="C141" s="23" t="s">
        <v>272</v>
      </c>
      <c r="D141" s="93">
        <v>12000000</v>
      </c>
      <c r="E141" s="98">
        <f t="shared" si="2"/>
        <v>1</v>
      </c>
      <c r="F141" s="96"/>
      <c r="G141" s="89">
        <v>1</v>
      </c>
      <c r="H141" s="70">
        <v>38</v>
      </c>
      <c r="I141" s="90">
        <v>2</v>
      </c>
    </row>
    <row r="142" spans="1:9" ht="15" hidden="1" x14ac:dyDescent="0.25">
      <c r="A142" s="77" t="s">
        <v>626</v>
      </c>
      <c r="B142" s="23" t="s">
        <v>130</v>
      </c>
      <c r="C142" s="23" t="s">
        <v>129</v>
      </c>
      <c r="D142" s="93">
        <v>3799000</v>
      </c>
      <c r="E142" s="98">
        <f t="shared" si="2"/>
        <v>1</v>
      </c>
      <c r="F142" s="96"/>
      <c r="G142" s="89">
        <v>1</v>
      </c>
      <c r="H142" s="70">
        <v>23</v>
      </c>
      <c r="I142" s="90">
        <v>1</v>
      </c>
    </row>
    <row r="143" spans="1:9" ht="15" hidden="1" x14ac:dyDescent="0.25">
      <c r="A143" s="77" t="s">
        <v>626</v>
      </c>
      <c r="B143" s="23" t="s">
        <v>221</v>
      </c>
      <c r="C143" s="23" t="s">
        <v>220</v>
      </c>
      <c r="D143" s="93">
        <v>3611000</v>
      </c>
      <c r="E143" s="98">
        <f t="shared" si="2"/>
        <v>1</v>
      </c>
      <c r="F143" s="96"/>
      <c r="G143" s="89">
        <v>1</v>
      </c>
      <c r="H143" s="70">
        <v>109</v>
      </c>
      <c r="I143" s="90">
        <v>5</v>
      </c>
    </row>
    <row r="144" spans="1:9" ht="15" hidden="1" x14ac:dyDescent="0.25">
      <c r="A144" s="78" t="s">
        <v>626</v>
      </c>
      <c r="B144" s="23" t="s">
        <v>43</v>
      </c>
      <c r="C144" s="23" t="s">
        <v>42</v>
      </c>
      <c r="D144" s="93">
        <v>11740000</v>
      </c>
      <c r="E144" s="98">
        <f t="shared" si="2"/>
        <v>1</v>
      </c>
      <c r="F144" s="96"/>
      <c r="G144" s="89">
        <v>1</v>
      </c>
      <c r="H144" s="70">
        <v>34</v>
      </c>
      <c r="I144" s="90">
        <v>2</v>
      </c>
    </row>
    <row r="145" spans="1:9" ht="15" hidden="1" x14ac:dyDescent="0.25">
      <c r="A145" s="77" t="s">
        <v>628</v>
      </c>
      <c r="B145" s="23" t="s">
        <v>203</v>
      </c>
      <c r="C145" s="23" t="s">
        <v>202</v>
      </c>
      <c r="D145" s="93">
        <v>5806878</v>
      </c>
      <c r="E145" s="98">
        <f t="shared" si="2"/>
        <v>1</v>
      </c>
      <c r="F145" s="96"/>
      <c r="G145" s="89">
        <v>1</v>
      </c>
      <c r="H145" s="70">
        <v>33</v>
      </c>
      <c r="I145" s="90">
        <v>2</v>
      </c>
    </row>
    <row r="146" spans="1:9" ht="15" hidden="1" x14ac:dyDescent="0.25">
      <c r="A146" s="77" t="s">
        <v>628</v>
      </c>
      <c r="B146" s="23" t="s">
        <v>397</v>
      </c>
      <c r="C146" s="23" t="s">
        <v>394</v>
      </c>
      <c r="D146" s="93">
        <v>15478998</v>
      </c>
      <c r="E146" s="98">
        <f t="shared" si="2"/>
        <v>2</v>
      </c>
      <c r="F146" s="96"/>
      <c r="G146" s="89">
        <v>2</v>
      </c>
      <c r="H146" s="70">
        <v>55</v>
      </c>
      <c r="I146" s="90">
        <v>3</v>
      </c>
    </row>
    <row r="147" spans="1:9" ht="15" hidden="1" x14ac:dyDescent="0.25">
      <c r="A147" s="77" t="s">
        <v>628</v>
      </c>
      <c r="B147" s="23" t="s">
        <v>396</v>
      </c>
      <c r="C147" s="23" t="s">
        <v>394</v>
      </c>
      <c r="D147" s="93">
        <v>5680118</v>
      </c>
      <c r="E147" s="98">
        <f t="shared" si="2"/>
        <v>1</v>
      </c>
      <c r="F147" s="96"/>
      <c r="G147" s="89">
        <v>1</v>
      </c>
      <c r="H147" s="70">
        <v>2</v>
      </c>
      <c r="I147" s="90">
        <v>0</v>
      </c>
    </row>
    <row r="148" spans="1:9" ht="15" hidden="1" x14ac:dyDescent="0.25">
      <c r="A148" s="77" t="s">
        <v>628</v>
      </c>
      <c r="B148" s="23" t="s">
        <v>395</v>
      </c>
      <c r="C148" s="23" t="s">
        <v>394</v>
      </c>
      <c r="D148" s="93">
        <v>15251539</v>
      </c>
      <c r="E148" s="98">
        <f t="shared" si="2"/>
        <v>2</v>
      </c>
      <c r="F148" s="96"/>
      <c r="G148" s="89">
        <v>2</v>
      </c>
      <c r="H148" s="70">
        <v>27</v>
      </c>
      <c r="I148" s="90">
        <v>1</v>
      </c>
    </row>
    <row r="149" spans="1:9" ht="15" hidden="1" x14ac:dyDescent="0.25">
      <c r="A149" s="77" t="s">
        <v>628</v>
      </c>
      <c r="B149" s="23" t="s">
        <v>367</v>
      </c>
      <c r="C149" s="23" t="s">
        <v>366</v>
      </c>
      <c r="D149" s="93">
        <v>6563798</v>
      </c>
      <c r="E149" s="98">
        <f t="shared" si="2"/>
        <v>1</v>
      </c>
      <c r="F149" s="96"/>
      <c r="G149" s="89">
        <v>1</v>
      </c>
      <c r="H149" s="70">
        <v>21</v>
      </c>
      <c r="I149" s="90">
        <v>1</v>
      </c>
    </row>
    <row r="150" spans="1:9" ht="15" hidden="1" x14ac:dyDescent="0.25">
      <c r="A150" s="77" t="s">
        <v>628</v>
      </c>
      <c r="B150" s="23" t="s">
        <v>201</v>
      </c>
      <c r="C150" s="23" t="s">
        <v>200</v>
      </c>
      <c r="D150" s="93">
        <v>1027626</v>
      </c>
      <c r="E150" s="98">
        <f t="shared" si="2"/>
        <v>1</v>
      </c>
      <c r="F150" s="96"/>
      <c r="G150" s="89">
        <v>1</v>
      </c>
      <c r="H150" s="70">
        <v>46</v>
      </c>
      <c r="I150" s="90">
        <v>2</v>
      </c>
    </row>
    <row r="151" spans="1:9" ht="15" hidden="1" x14ac:dyDescent="0.25">
      <c r="A151" s="77" t="s">
        <v>628</v>
      </c>
      <c r="B151" s="23" t="s">
        <v>365</v>
      </c>
      <c r="C151" s="23" t="s">
        <v>364</v>
      </c>
      <c r="D151" s="93">
        <v>371626</v>
      </c>
      <c r="E151" s="98">
        <f t="shared" si="2"/>
        <v>1</v>
      </c>
      <c r="F151" s="96"/>
      <c r="G151" s="89">
        <v>1</v>
      </c>
      <c r="H151" s="70">
        <v>19</v>
      </c>
      <c r="I151" s="90">
        <v>1</v>
      </c>
    </row>
    <row r="152" spans="1:9" ht="15" hidden="1" x14ac:dyDescent="0.25">
      <c r="A152" s="77" t="s">
        <v>628</v>
      </c>
      <c r="B152" s="23" t="s">
        <v>361</v>
      </c>
      <c r="C152" s="23" t="s">
        <v>360</v>
      </c>
      <c r="D152" s="93">
        <v>28289278</v>
      </c>
      <c r="E152" s="98">
        <f t="shared" si="2"/>
        <v>2</v>
      </c>
      <c r="F152" s="96"/>
      <c r="G152" s="89">
        <v>2</v>
      </c>
      <c r="H152" s="70">
        <v>48</v>
      </c>
      <c r="I152" s="90">
        <v>2</v>
      </c>
    </row>
    <row r="153" spans="1:9" ht="15" hidden="1" x14ac:dyDescent="0.25">
      <c r="A153" s="77" t="s">
        <v>628</v>
      </c>
      <c r="B153" s="23" t="s">
        <v>387</v>
      </c>
      <c r="C153" s="23" t="s">
        <v>386</v>
      </c>
      <c r="D153" s="93">
        <v>40790259</v>
      </c>
      <c r="E153" s="98">
        <f t="shared" si="2"/>
        <v>3</v>
      </c>
      <c r="F153" s="96"/>
      <c r="G153" s="89">
        <v>3</v>
      </c>
      <c r="H153" s="70">
        <v>19</v>
      </c>
      <c r="I153" s="90">
        <v>1</v>
      </c>
    </row>
    <row r="154" spans="1:9" ht="15" hidden="1" x14ac:dyDescent="0.25">
      <c r="A154" s="77" t="s">
        <v>625</v>
      </c>
      <c r="B154" s="23" t="s">
        <v>104</v>
      </c>
      <c r="C154" s="23" t="s">
        <v>103</v>
      </c>
      <c r="D154" s="93">
        <v>0</v>
      </c>
      <c r="E154" s="98">
        <f t="shared" si="2"/>
        <v>0</v>
      </c>
      <c r="F154" s="96"/>
      <c r="G154" s="89">
        <v>0</v>
      </c>
      <c r="H154" s="70">
        <v>6</v>
      </c>
      <c r="I154" s="90">
        <v>0</v>
      </c>
    </row>
    <row r="155" spans="1:9" ht="15" hidden="1" x14ac:dyDescent="0.25">
      <c r="A155" s="77" t="s">
        <v>625</v>
      </c>
      <c r="B155" s="23" t="s">
        <v>38</v>
      </c>
      <c r="C155" s="23" t="s">
        <v>37</v>
      </c>
      <c r="D155" s="93">
        <v>18869444.250703551</v>
      </c>
      <c r="E155" s="98">
        <f t="shared" si="2"/>
        <v>2</v>
      </c>
      <c r="F155" s="96"/>
      <c r="G155" s="89">
        <v>2</v>
      </c>
      <c r="H155" s="70">
        <v>10</v>
      </c>
      <c r="I155" s="90">
        <v>1</v>
      </c>
    </row>
    <row r="156" spans="1:9" ht="15" hidden="1" x14ac:dyDescent="0.25">
      <c r="A156" s="77" t="s">
        <v>625</v>
      </c>
      <c r="B156" s="23" t="s">
        <v>275</v>
      </c>
      <c r="C156" s="23" t="s">
        <v>274</v>
      </c>
      <c r="D156" s="93">
        <v>56106234.181661829</v>
      </c>
      <c r="E156" s="98">
        <f t="shared" si="2"/>
        <v>4</v>
      </c>
      <c r="F156" s="96"/>
      <c r="G156" s="89">
        <v>4</v>
      </c>
      <c r="H156" s="70">
        <v>175</v>
      </c>
      <c r="I156" s="90">
        <v>9</v>
      </c>
    </row>
    <row r="157" spans="1:9" ht="15" hidden="1" x14ac:dyDescent="0.25">
      <c r="A157" s="77" t="s">
        <v>625</v>
      </c>
      <c r="B157" s="23" t="s">
        <v>76</v>
      </c>
      <c r="C157" s="23" t="s">
        <v>75</v>
      </c>
      <c r="D157" s="93">
        <v>6751735</v>
      </c>
      <c r="E157" s="98">
        <f t="shared" si="2"/>
        <v>1</v>
      </c>
      <c r="F157" s="96"/>
      <c r="G157" s="89">
        <v>1</v>
      </c>
      <c r="H157" s="70">
        <v>0</v>
      </c>
      <c r="I157" s="90">
        <v>0</v>
      </c>
    </row>
    <row r="158" spans="1:9" ht="15" hidden="1" x14ac:dyDescent="0.25">
      <c r="A158" s="77" t="s">
        <v>625</v>
      </c>
      <c r="B158" s="23" t="s">
        <v>102</v>
      </c>
      <c r="C158" s="23" t="s">
        <v>101</v>
      </c>
      <c r="D158" s="93">
        <v>55533138.472982705</v>
      </c>
      <c r="E158" s="98">
        <f t="shared" si="2"/>
        <v>4</v>
      </c>
      <c r="F158" s="96"/>
      <c r="G158" s="89">
        <v>4</v>
      </c>
      <c r="H158" s="70">
        <v>19</v>
      </c>
      <c r="I158" s="90">
        <v>1</v>
      </c>
    </row>
    <row r="159" spans="1:9" ht="15" hidden="1" x14ac:dyDescent="0.25">
      <c r="A159" s="77" t="s">
        <v>625</v>
      </c>
      <c r="B159" s="23" t="s">
        <v>70</v>
      </c>
      <c r="C159" s="23" t="s">
        <v>69</v>
      </c>
      <c r="D159" s="93">
        <v>21507637</v>
      </c>
      <c r="E159" s="98">
        <f t="shared" si="2"/>
        <v>2</v>
      </c>
      <c r="F159" s="96"/>
      <c r="G159" s="89">
        <v>2</v>
      </c>
      <c r="H159" s="70">
        <v>27</v>
      </c>
      <c r="I159" s="90">
        <v>1</v>
      </c>
    </row>
    <row r="160" spans="1:9" ht="15" hidden="1" x14ac:dyDescent="0.25">
      <c r="A160" s="77" t="s">
        <v>625</v>
      </c>
      <c r="B160" s="23" t="s">
        <v>92</v>
      </c>
      <c r="C160" s="23" t="s">
        <v>91</v>
      </c>
      <c r="D160" s="93">
        <v>21880339</v>
      </c>
      <c r="E160" s="98">
        <f t="shared" si="2"/>
        <v>2</v>
      </c>
      <c r="F160" s="96"/>
      <c r="G160" s="89">
        <v>2</v>
      </c>
      <c r="H160" s="70">
        <v>63</v>
      </c>
      <c r="I160" s="90">
        <v>3</v>
      </c>
    </row>
    <row r="161" spans="1:9" ht="15" hidden="1" x14ac:dyDescent="0.25">
      <c r="A161" s="77" t="s">
        <v>625</v>
      </c>
      <c r="B161" s="23" t="s">
        <v>120</v>
      </c>
      <c r="C161" s="23" t="s">
        <v>119</v>
      </c>
      <c r="D161" s="93">
        <v>26267828</v>
      </c>
      <c r="E161" s="98">
        <f t="shared" si="2"/>
        <v>2</v>
      </c>
      <c r="F161" s="96"/>
      <c r="G161" s="89">
        <v>2</v>
      </c>
      <c r="H161" s="70">
        <v>89</v>
      </c>
      <c r="I161" s="90">
        <v>4</v>
      </c>
    </row>
    <row r="162" spans="1:9" ht="15" hidden="1" x14ac:dyDescent="0.25">
      <c r="A162" s="77" t="s">
        <v>625</v>
      </c>
      <c r="B162" s="23" t="s">
        <v>118</v>
      </c>
      <c r="C162" s="23" t="s">
        <v>117</v>
      </c>
      <c r="D162" s="93">
        <v>24973602</v>
      </c>
      <c r="E162" s="98">
        <f t="shared" si="2"/>
        <v>2</v>
      </c>
      <c r="F162" s="96"/>
      <c r="G162" s="89">
        <v>2</v>
      </c>
      <c r="H162" s="70">
        <v>21</v>
      </c>
      <c r="I162" s="90">
        <v>1</v>
      </c>
    </row>
    <row r="163" spans="1:9" ht="15" hidden="1" x14ac:dyDescent="0.25">
      <c r="A163" s="77" t="s">
        <v>625</v>
      </c>
      <c r="B163" s="23" t="s">
        <v>98</v>
      </c>
      <c r="C163" s="23" t="s">
        <v>97</v>
      </c>
      <c r="D163" s="93">
        <v>59162665.239800856</v>
      </c>
      <c r="E163" s="98">
        <f t="shared" si="2"/>
        <v>4</v>
      </c>
      <c r="F163" s="96"/>
      <c r="G163" s="89">
        <v>4</v>
      </c>
      <c r="H163" s="70">
        <v>49</v>
      </c>
      <c r="I163" s="90">
        <v>2</v>
      </c>
    </row>
    <row r="164" spans="1:9" ht="15" hidden="1" x14ac:dyDescent="0.25">
      <c r="A164" s="77" t="s">
        <v>625</v>
      </c>
      <c r="B164" s="23" t="s">
        <v>74</v>
      </c>
      <c r="C164" s="23" t="s">
        <v>73</v>
      </c>
      <c r="D164" s="93">
        <v>80192130.096700326</v>
      </c>
      <c r="E164" s="98">
        <f t="shared" si="2"/>
        <v>6</v>
      </c>
      <c r="F164" s="96"/>
      <c r="G164" s="89">
        <v>6</v>
      </c>
      <c r="H164" s="70">
        <v>40</v>
      </c>
      <c r="I164" s="90">
        <v>2</v>
      </c>
    </row>
    <row r="165" spans="1:9" ht="15" hidden="1" x14ac:dyDescent="0.25">
      <c r="A165" s="77" t="s">
        <v>625</v>
      </c>
      <c r="B165" s="23" t="s">
        <v>72</v>
      </c>
      <c r="C165" s="23" t="s">
        <v>71</v>
      </c>
      <c r="D165" s="93">
        <v>15099972</v>
      </c>
      <c r="E165" s="98">
        <f t="shared" si="2"/>
        <v>2</v>
      </c>
      <c r="F165" s="96"/>
      <c r="G165" s="89">
        <v>2</v>
      </c>
      <c r="H165" s="70">
        <v>7</v>
      </c>
      <c r="I165" s="90">
        <v>0</v>
      </c>
    </row>
    <row r="166" spans="1:9" ht="15" hidden="1" x14ac:dyDescent="0.25">
      <c r="A166" s="77" t="s">
        <v>625</v>
      </c>
      <c r="B166" s="23" t="s">
        <v>13</v>
      </c>
      <c r="C166" s="23" t="s">
        <v>12</v>
      </c>
      <c r="D166" s="93">
        <v>67090836</v>
      </c>
      <c r="E166" s="98">
        <f t="shared" si="2"/>
        <v>5</v>
      </c>
      <c r="F166" s="96"/>
      <c r="G166" s="89">
        <v>5</v>
      </c>
      <c r="H166" s="70">
        <v>21</v>
      </c>
      <c r="I166" s="90">
        <v>1</v>
      </c>
    </row>
    <row r="167" spans="1:9" ht="15" hidden="1" x14ac:dyDescent="0.25">
      <c r="A167" s="77" t="s">
        <v>625</v>
      </c>
      <c r="B167" s="23" t="s">
        <v>106</v>
      </c>
      <c r="C167" s="23" t="s">
        <v>105</v>
      </c>
      <c r="D167" s="93">
        <v>40675192.802499741</v>
      </c>
      <c r="E167" s="98">
        <f t="shared" si="2"/>
        <v>3</v>
      </c>
      <c r="F167" s="96"/>
      <c r="G167" s="89">
        <v>3</v>
      </c>
      <c r="H167" s="70">
        <v>21</v>
      </c>
      <c r="I167" s="90">
        <v>1</v>
      </c>
    </row>
    <row r="168" spans="1:9" ht="15" hidden="1" x14ac:dyDescent="0.25">
      <c r="A168" s="77" t="s">
        <v>625</v>
      </c>
      <c r="B168" s="23" t="s">
        <v>36</v>
      </c>
      <c r="C168" s="23" t="s">
        <v>35</v>
      </c>
      <c r="D168" s="93">
        <v>48280254.446565345</v>
      </c>
      <c r="E168" s="98">
        <f t="shared" si="2"/>
        <v>4</v>
      </c>
      <c r="F168" s="96"/>
      <c r="G168" s="89">
        <v>4</v>
      </c>
      <c r="H168" s="70">
        <v>21</v>
      </c>
      <c r="I168" s="90">
        <v>1</v>
      </c>
    </row>
    <row r="169" spans="1:9" ht="15" hidden="1" x14ac:dyDescent="0.25">
      <c r="A169" s="77" t="s">
        <v>625</v>
      </c>
      <c r="B169" s="23" t="s">
        <v>40</v>
      </c>
      <c r="C169" s="72" t="s">
        <v>39</v>
      </c>
      <c r="D169" s="93">
        <v>17203870</v>
      </c>
      <c r="E169" s="98">
        <f t="shared" si="2"/>
        <v>2</v>
      </c>
      <c r="F169" s="96"/>
      <c r="G169" s="89">
        <v>2</v>
      </c>
      <c r="H169" s="70">
        <v>55</v>
      </c>
      <c r="I169" s="90">
        <v>3</v>
      </c>
    </row>
    <row r="170" spans="1:9" ht="15" hidden="1" x14ac:dyDescent="0.25">
      <c r="A170" s="77" t="s">
        <v>625</v>
      </c>
      <c r="B170" s="23" t="s">
        <v>32</v>
      </c>
      <c r="C170" s="23" t="s">
        <v>31</v>
      </c>
      <c r="D170" s="93">
        <v>21436019</v>
      </c>
      <c r="E170" s="98">
        <f t="shared" si="2"/>
        <v>2</v>
      </c>
      <c r="F170" s="96"/>
      <c r="G170" s="89">
        <v>2</v>
      </c>
      <c r="H170" s="70">
        <v>42</v>
      </c>
      <c r="I170" s="90">
        <v>2</v>
      </c>
    </row>
    <row r="171" spans="1:9" ht="15" hidden="1" x14ac:dyDescent="0.25">
      <c r="A171" s="77" t="s">
        <v>625</v>
      </c>
      <c r="B171" s="23" t="s">
        <v>373</v>
      </c>
      <c r="C171" s="23" t="s">
        <v>372</v>
      </c>
      <c r="D171" s="93">
        <v>20993293.340495951</v>
      </c>
      <c r="E171" s="98">
        <f t="shared" si="2"/>
        <v>2</v>
      </c>
      <c r="F171" s="96"/>
      <c r="G171" s="89">
        <v>2</v>
      </c>
      <c r="H171" s="70">
        <v>26</v>
      </c>
      <c r="I171" s="90">
        <v>1</v>
      </c>
    </row>
    <row r="172" spans="1:9" ht="15" hidden="1" x14ac:dyDescent="0.25">
      <c r="A172" s="77" t="s">
        <v>625</v>
      </c>
      <c r="B172" s="23" t="s">
        <v>34</v>
      </c>
      <c r="C172" s="23" t="s">
        <v>33</v>
      </c>
      <c r="D172" s="93">
        <v>28774277</v>
      </c>
      <c r="E172" s="98">
        <f t="shared" si="2"/>
        <v>2</v>
      </c>
      <c r="F172" s="96"/>
      <c r="G172" s="89">
        <v>2</v>
      </c>
      <c r="H172" s="70">
        <v>26</v>
      </c>
      <c r="I172" s="90">
        <v>1</v>
      </c>
    </row>
    <row r="173" spans="1:9" ht="15" hidden="1" x14ac:dyDescent="0.25">
      <c r="A173" s="77" t="s">
        <v>625</v>
      </c>
      <c r="B173" s="23" t="s">
        <v>30</v>
      </c>
      <c r="C173" s="23" t="s">
        <v>29</v>
      </c>
      <c r="D173" s="93">
        <v>0</v>
      </c>
      <c r="E173" s="98">
        <f t="shared" si="2"/>
        <v>0</v>
      </c>
      <c r="F173" s="96"/>
      <c r="G173" s="89">
        <v>0</v>
      </c>
      <c r="H173" s="70">
        <v>3</v>
      </c>
      <c r="I173" s="90">
        <v>0</v>
      </c>
    </row>
    <row r="174" spans="1:9" ht="15" hidden="1" x14ac:dyDescent="0.25">
      <c r="A174" s="77" t="s">
        <v>625</v>
      </c>
      <c r="B174" s="23" t="s">
        <v>68</v>
      </c>
      <c r="C174" s="23" t="s">
        <v>67</v>
      </c>
      <c r="D174" s="93">
        <v>97495854.868589669</v>
      </c>
      <c r="E174" s="98">
        <f t="shared" si="2"/>
        <v>7</v>
      </c>
      <c r="F174" s="96"/>
      <c r="G174" s="89">
        <v>7</v>
      </c>
      <c r="H174" s="70">
        <v>25</v>
      </c>
      <c r="I174" s="90">
        <v>1</v>
      </c>
    </row>
    <row r="175" spans="1:9" ht="15" hidden="1" x14ac:dyDescent="0.25">
      <c r="A175" s="77" t="s">
        <v>625</v>
      </c>
      <c r="B175" s="23" t="s">
        <v>369</v>
      </c>
      <c r="C175" s="23" t="s">
        <v>368</v>
      </c>
      <c r="D175" s="93">
        <v>0</v>
      </c>
      <c r="E175" s="98">
        <f t="shared" si="2"/>
        <v>0</v>
      </c>
      <c r="F175" s="96"/>
      <c r="G175" s="89">
        <v>0</v>
      </c>
      <c r="H175" s="70">
        <v>11</v>
      </c>
      <c r="I175" s="90">
        <v>1</v>
      </c>
    </row>
    <row r="176" spans="1:9" ht="15" x14ac:dyDescent="0.25">
      <c r="A176" s="77" t="s">
        <v>619</v>
      </c>
      <c r="B176" s="23" t="s">
        <v>158</v>
      </c>
      <c r="C176" s="23" t="s">
        <v>157</v>
      </c>
      <c r="D176" s="93">
        <v>10442000</v>
      </c>
      <c r="E176" s="98">
        <f t="shared" si="2"/>
        <v>1</v>
      </c>
      <c r="F176" s="96"/>
      <c r="G176" s="89">
        <v>1</v>
      </c>
      <c r="H176" s="70">
        <v>62</v>
      </c>
      <c r="I176" s="90">
        <v>3</v>
      </c>
    </row>
    <row r="177" spans="1:9" ht="15" x14ac:dyDescent="0.25">
      <c r="A177" s="77" t="s">
        <v>619</v>
      </c>
      <c r="B177" s="23" t="s">
        <v>134</v>
      </c>
      <c r="C177" s="23" t="s">
        <v>133</v>
      </c>
      <c r="D177" s="93">
        <v>18256000</v>
      </c>
      <c r="E177" s="98">
        <f t="shared" si="2"/>
        <v>2</v>
      </c>
      <c r="F177" s="96"/>
      <c r="G177" s="89">
        <v>2</v>
      </c>
      <c r="H177" s="70">
        <v>71</v>
      </c>
      <c r="I177" s="90">
        <v>4</v>
      </c>
    </row>
    <row r="178" spans="1:9" ht="15" x14ac:dyDescent="0.25">
      <c r="A178" s="77" t="s">
        <v>619</v>
      </c>
      <c r="B178" s="23" t="s">
        <v>160</v>
      </c>
      <c r="C178" s="23" t="s">
        <v>159</v>
      </c>
      <c r="D178" s="93">
        <v>11386000</v>
      </c>
      <c r="E178" s="98">
        <f t="shared" si="2"/>
        <v>1</v>
      </c>
      <c r="F178" s="96"/>
      <c r="G178" s="89">
        <v>1</v>
      </c>
      <c r="H178" s="70">
        <v>43</v>
      </c>
      <c r="I178" s="90">
        <v>2</v>
      </c>
    </row>
    <row r="179" spans="1:9" ht="15" x14ac:dyDescent="0.25">
      <c r="A179" s="77" t="s">
        <v>619</v>
      </c>
      <c r="B179" s="23" t="s">
        <v>128</v>
      </c>
      <c r="C179" s="23" t="s">
        <v>127</v>
      </c>
      <c r="D179" s="93">
        <v>9324000</v>
      </c>
      <c r="E179" s="98">
        <f t="shared" si="2"/>
        <v>1</v>
      </c>
      <c r="F179" s="96"/>
      <c r="G179" s="89">
        <v>1</v>
      </c>
      <c r="H179" s="70">
        <v>63</v>
      </c>
      <c r="I179" s="90">
        <v>3</v>
      </c>
    </row>
    <row r="180" spans="1:9" ht="15" x14ac:dyDescent="0.25">
      <c r="A180" s="77" t="s">
        <v>619</v>
      </c>
      <c r="B180" s="23" t="s">
        <v>377</v>
      </c>
      <c r="C180" s="23" t="s">
        <v>376</v>
      </c>
      <c r="D180" s="93">
        <v>4685000</v>
      </c>
      <c r="E180" s="98">
        <f t="shared" si="2"/>
        <v>1</v>
      </c>
      <c r="F180" s="96"/>
      <c r="G180" s="89">
        <v>1</v>
      </c>
      <c r="H180" s="70">
        <v>31</v>
      </c>
      <c r="I180" s="90">
        <v>2</v>
      </c>
    </row>
    <row r="181" spans="1:9" ht="15" x14ac:dyDescent="0.25">
      <c r="A181" s="77" t="s">
        <v>619</v>
      </c>
      <c r="B181" s="23" t="s">
        <v>162</v>
      </c>
      <c r="C181" s="23" t="s">
        <v>161</v>
      </c>
      <c r="D181" s="93">
        <v>5496000</v>
      </c>
      <c r="E181" s="98">
        <f t="shared" si="2"/>
        <v>1</v>
      </c>
      <c r="F181" s="96"/>
      <c r="G181" s="89">
        <v>1</v>
      </c>
      <c r="H181" s="70">
        <v>60</v>
      </c>
      <c r="I181" s="90">
        <v>3</v>
      </c>
    </row>
    <row r="182" spans="1:9" ht="15" x14ac:dyDescent="0.25">
      <c r="A182" s="77" t="s">
        <v>619</v>
      </c>
      <c r="B182" s="23" t="s">
        <v>64</v>
      </c>
      <c r="C182" s="23" t="s">
        <v>63</v>
      </c>
      <c r="D182" s="93">
        <v>9855000</v>
      </c>
      <c r="E182" s="98">
        <f t="shared" si="2"/>
        <v>1</v>
      </c>
      <c r="F182" s="96"/>
      <c r="G182" s="89">
        <v>1</v>
      </c>
      <c r="H182" s="70">
        <v>14</v>
      </c>
      <c r="I182" s="90">
        <v>1</v>
      </c>
    </row>
    <row r="183" spans="1:9" ht="15" x14ac:dyDescent="0.25">
      <c r="A183" s="77" t="s">
        <v>619</v>
      </c>
      <c r="B183" s="23" t="s">
        <v>166</v>
      </c>
      <c r="C183" s="23" t="s">
        <v>165</v>
      </c>
      <c r="D183" s="93">
        <v>5438000</v>
      </c>
      <c r="E183" s="98">
        <f t="shared" si="2"/>
        <v>1</v>
      </c>
      <c r="F183" s="96"/>
      <c r="G183" s="89">
        <v>1</v>
      </c>
      <c r="H183" s="70">
        <v>14</v>
      </c>
      <c r="I183" s="90">
        <v>1</v>
      </c>
    </row>
    <row r="184" spans="1:9" ht="15" x14ac:dyDescent="0.25">
      <c r="A184" s="77" t="s">
        <v>619</v>
      </c>
      <c r="B184" s="23" t="s">
        <v>132</v>
      </c>
      <c r="C184" s="23" t="s">
        <v>131</v>
      </c>
      <c r="D184" s="93">
        <v>41640000</v>
      </c>
      <c r="E184" s="98">
        <f t="shared" si="2"/>
        <v>3</v>
      </c>
      <c r="F184" s="96"/>
      <c r="G184" s="89">
        <v>3</v>
      </c>
      <c r="H184" s="70">
        <v>133</v>
      </c>
      <c r="I184" s="90">
        <v>7</v>
      </c>
    </row>
    <row r="185" spans="1:9" ht="15" x14ac:dyDescent="0.25">
      <c r="A185" s="77" t="s">
        <v>619</v>
      </c>
      <c r="B185" s="23" t="s">
        <v>217</v>
      </c>
      <c r="C185" s="23" t="s">
        <v>216</v>
      </c>
      <c r="D185" s="93">
        <v>11676000</v>
      </c>
      <c r="E185" s="98">
        <f t="shared" si="2"/>
        <v>1</v>
      </c>
      <c r="F185" s="96"/>
      <c r="G185" s="89">
        <v>1</v>
      </c>
      <c r="H185" s="70">
        <v>61</v>
      </c>
      <c r="I185" s="90">
        <v>3</v>
      </c>
    </row>
    <row r="186" spans="1:9" ht="15" x14ac:dyDescent="0.25">
      <c r="A186" s="77" t="s">
        <v>619</v>
      </c>
      <c r="B186" s="23" t="s">
        <v>8</v>
      </c>
      <c r="C186" s="23" t="s">
        <v>7</v>
      </c>
      <c r="D186" s="93">
        <v>28818000</v>
      </c>
      <c r="E186" s="98">
        <f t="shared" si="2"/>
        <v>2</v>
      </c>
      <c r="F186" s="96"/>
      <c r="G186" s="89">
        <v>2</v>
      </c>
      <c r="H186" s="70">
        <v>132</v>
      </c>
      <c r="I186" s="90">
        <v>7</v>
      </c>
    </row>
    <row r="187" spans="1:9" ht="15" x14ac:dyDescent="0.25">
      <c r="A187" s="77" t="s">
        <v>619</v>
      </c>
      <c r="B187" s="23" t="s">
        <v>58</v>
      </c>
      <c r="C187" s="23" t="s">
        <v>57</v>
      </c>
      <c r="D187" s="93">
        <v>15513000</v>
      </c>
      <c r="E187" s="98">
        <f t="shared" si="2"/>
        <v>2</v>
      </c>
      <c r="F187" s="96"/>
      <c r="G187" s="89">
        <v>2</v>
      </c>
      <c r="H187" s="70">
        <v>106</v>
      </c>
      <c r="I187" s="90">
        <v>5</v>
      </c>
    </row>
    <row r="188" spans="1:9" ht="15" x14ac:dyDescent="0.25">
      <c r="A188" s="77" t="s">
        <v>619</v>
      </c>
      <c r="B188" s="23" t="s">
        <v>156</v>
      </c>
      <c r="C188" s="23" t="s">
        <v>155</v>
      </c>
      <c r="D188" s="93">
        <v>12829000</v>
      </c>
      <c r="E188" s="98">
        <f t="shared" si="2"/>
        <v>1</v>
      </c>
      <c r="F188" s="96"/>
      <c r="G188" s="89">
        <v>1</v>
      </c>
      <c r="H188" s="70">
        <v>54</v>
      </c>
      <c r="I188" s="90">
        <v>3</v>
      </c>
    </row>
    <row r="189" spans="1:9" ht="15" x14ac:dyDescent="0.25">
      <c r="A189" s="77" t="s">
        <v>619</v>
      </c>
      <c r="B189" s="23" t="s">
        <v>219</v>
      </c>
      <c r="C189" s="23" t="s">
        <v>218</v>
      </c>
      <c r="D189" s="93">
        <v>16249000</v>
      </c>
      <c r="E189" s="98">
        <f t="shared" si="2"/>
        <v>2</v>
      </c>
      <c r="F189" s="96"/>
      <c r="G189" s="89">
        <v>2</v>
      </c>
      <c r="H189" s="70">
        <v>72</v>
      </c>
      <c r="I189" s="90">
        <v>4</v>
      </c>
    </row>
    <row r="190" spans="1:9" ht="15" x14ac:dyDescent="0.25">
      <c r="A190" s="77" t="s">
        <v>619</v>
      </c>
      <c r="B190" s="23" t="s">
        <v>54</v>
      </c>
      <c r="C190" s="23" t="s">
        <v>53</v>
      </c>
      <c r="D190" s="93">
        <v>16133760</v>
      </c>
      <c r="E190" s="98">
        <f t="shared" si="2"/>
        <v>2</v>
      </c>
      <c r="F190" s="96"/>
      <c r="G190" s="89">
        <v>2</v>
      </c>
      <c r="H190" s="70">
        <v>63</v>
      </c>
      <c r="I190" s="90">
        <v>3</v>
      </c>
    </row>
    <row r="191" spans="1:9" ht="15" x14ac:dyDescent="0.25">
      <c r="A191" s="77" t="s">
        <v>619</v>
      </c>
      <c r="B191" s="23" t="s">
        <v>50</v>
      </c>
      <c r="C191" s="23" t="s">
        <v>49</v>
      </c>
      <c r="D191" s="93">
        <v>124883000</v>
      </c>
      <c r="E191" s="98">
        <f t="shared" si="2"/>
        <v>9</v>
      </c>
      <c r="F191" s="96"/>
      <c r="G191" s="89">
        <v>9</v>
      </c>
      <c r="H191" s="70">
        <v>358</v>
      </c>
      <c r="I191" s="90">
        <v>18</v>
      </c>
    </row>
    <row r="192" spans="1:9" ht="15" x14ac:dyDescent="0.25">
      <c r="A192" s="77" t="s">
        <v>619</v>
      </c>
      <c r="B192" s="23" t="s">
        <v>62</v>
      </c>
      <c r="C192" s="23" t="s">
        <v>61</v>
      </c>
      <c r="D192" s="93">
        <v>117548000</v>
      </c>
      <c r="E192" s="98">
        <f t="shared" si="2"/>
        <v>8</v>
      </c>
      <c r="F192" s="96"/>
      <c r="G192" s="89">
        <v>8</v>
      </c>
      <c r="H192" s="70">
        <v>137</v>
      </c>
      <c r="I192" s="90">
        <v>7</v>
      </c>
    </row>
    <row r="193" spans="1:9" ht="15" x14ac:dyDescent="0.25">
      <c r="A193" s="77" t="s">
        <v>619</v>
      </c>
      <c r="B193" s="23" t="s">
        <v>56</v>
      </c>
      <c r="C193" s="23" t="s">
        <v>55</v>
      </c>
      <c r="D193" s="93">
        <v>20119000</v>
      </c>
      <c r="E193" s="98">
        <f t="shared" si="2"/>
        <v>2</v>
      </c>
      <c r="F193" s="96"/>
      <c r="G193" s="89">
        <v>2</v>
      </c>
      <c r="H193" s="70">
        <v>91</v>
      </c>
      <c r="I193" s="90">
        <v>5</v>
      </c>
    </row>
    <row r="194" spans="1:9" ht="15" x14ac:dyDescent="0.25">
      <c r="A194" s="77" t="s">
        <v>619</v>
      </c>
      <c r="B194" s="23" t="s">
        <v>52</v>
      </c>
      <c r="C194" s="23" t="s">
        <v>51</v>
      </c>
      <c r="D194" s="93">
        <v>90672000</v>
      </c>
      <c r="E194" s="98">
        <f t="shared" si="2"/>
        <v>7</v>
      </c>
      <c r="F194" s="96"/>
      <c r="G194" s="89">
        <v>7</v>
      </c>
      <c r="H194" s="70">
        <v>199</v>
      </c>
      <c r="I194" s="90">
        <v>10</v>
      </c>
    </row>
    <row r="195" spans="1:9" ht="15" x14ac:dyDescent="0.25">
      <c r="A195" s="77" t="s">
        <v>619</v>
      </c>
      <c r="B195" s="23" t="s">
        <v>148</v>
      </c>
      <c r="C195" s="23" t="s">
        <v>147</v>
      </c>
      <c r="D195" s="93">
        <v>14109000</v>
      </c>
      <c r="E195" s="98">
        <f t="shared" si="2"/>
        <v>1</v>
      </c>
      <c r="F195" s="96"/>
      <c r="G195" s="89">
        <v>1</v>
      </c>
      <c r="H195" s="70">
        <v>73</v>
      </c>
      <c r="I195" s="90">
        <v>4</v>
      </c>
    </row>
    <row r="196" spans="1:9" ht="15" hidden="1" x14ac:dyDescent="0.25">
      <c r="A196" s="77" t="s">
        <v>204</v>
      </c>
      <c r="B196" s="23" t="s">
        <v>206</v>
      </c>
      <c r="C196" s="23" t="s">
        <v>205</v>
      </c>
      <c r="D196" s="93">
        <v>34632400</v>
      </c>
      <c r="E196" s="98">
        <f t="shared" si="2"/>
        <v>3</v>
      </c>
      <c r="F196" s="96"/>
      <c r="G196" s="89">
        <v>3</v>
      </c>
      <c r="H196" s="70">
        <v>46</v>
      </c>
      <c r="I196" s="90">
        <v>2</v>
      </c>
    </row>
    <row r="197" spans="1:9" ht="15" hidden="1" x14ac:dyDescent="0.25">
      <c r="A197" s="77" t="s">
        <v>623</v>
      </c>
      <c r="B197" s="23" t="s">
        <v>45</v>
      </c>
      <c r="C197" s="23" t="s">
        <v>44</v>
      </c>
      <c r="D197" s="93">
        <v>117698745</v>
      </c>
      <c r="E197" s="98">
        <f t="shared" si="2"/>
        <v>8</v>
      </c>
      <c r="F197" s="96"/>
      <c r="G197" s="89">
        <v>8</v>
      </c>
      <c r="H197" s="70">
        <v>157</v>
      </c>
      <c r="I197" s="90">
        <v>8</v>
      </c>
    </row>
    <row r="198" spans="1:9" ht="15" hidden="1" x14ac:dyDescent="0.25">
      <c r="A198" s="77" t="s">
        <v>623</v>
      </c>
      <c r="B198" s="23" t="s">
        <v>184</v>
      </c>
      <c r="C198" s="23" t="s">
        <v>183</v>
      </c>
      <c r="D198" s="93">
        <v>8277739</v>
      </c>
      <c r="E198" s="98">
        <f t="shared" si="2"/>
        <v>1</v>
      </c>
      <c r="F198" s="96"/>
      <c r="G198" s="89">
        <v>1</v>
      </c>
      <c r="H198" s="70">
        <v>8</v>
      </c>
      <c r="I198" s="90">
        <v>0</v>
      </c>
    </row>
    <row r="199" spans="1:9" ht="15" hidden="1" x14ac:dyDescent="0.25">
      <c r="A199" s="77" t="s">
        <v>623</v>
      </c>
      <c r="B199" s="23" t="s">
        <v>5</v>
      </c>
      <c r="C199" s="23" t="s">
        <v>4</v>
      </c>
      <c r="D199" s="93">
        <v>21211207</v>
      </c>
      <c r="E199" s="98">
        <f t="shared" si="2"/>
        <v>2</v>
      </c>
      <c r="F199" s="96"/>
      <c r="G199" s="89">
        <v>2</v>
      </c>
      <c r="H199" s="70">
        <v>104</v>
      </c>
      <c r="I199" s="90">
        <v>5</v>
      </c>
    </row>
    <row r="200" spans="1:9" ht="15" hidden="1" x14ac:dyDescent="0.25">
      <c r="A200" s="77" t="s">
        <v>623</v>
      </c>
      <c r="B200" s="23" t="s">
        <v>60</v>
      </c>
      <c r="C200" s="23" t="s">
        <v>59</v>
      </c>
      <c r="D200" s="93">
        <v>67711225</v>
      </c>
      <c r="E200" s="98">
        <f t="shared" ref="E200:E201" si="3">CEILING(D200/15000000,1)</f>
        <v>5</v>
      </c>
      <c r="F200" s="96"/>
      <c r="G200" s="89">
        <v>5</v>
      </c>
      <c r="H200" s="70">
        <v>82</v>
      </c>
      <c r="I200" s="90">
        <v>4</v>
      </c>
    </row>
    <row r="201" spans="1:9" ht="15" hidden="1" x14ac:dyDescent="0.25">
      <c r="A201" s="77" t="s">
        <v>623</v>
      </c>
      <c r="B201" s="23" t="s">
        <v>10</v>
      </c>
      <c r="C201" s="23" t="s">
        <v>9</v>
      </c>
      <c r="D201" s="93">
        <v>80842446</v>
      </c>
      <c r="E201" s="98">
        <f t="shared" si="3"/>
        <v>6</v>
      </c>
      <c r="F201" s="96"/>
      <c r="G201" s="89">
        <v>6</v>
      </c>
      <c r="H201" s="70">
        <v>88</v>
      </c>
      <c r="I201" s="90">
        <v>4</v>
      </c>
    </row>
    <row r="203" spans="1:9" ht="14.25" customHeight="1" x14ac:dyDescent="0.2">
      <c r="A203" s="100" t="s">
        <v>635</v>
      </c>
      <c r="B203" s="100"/>
      <c r="C203" s="100"/>
      <c r="D203" s="100"/>
      <c r="E203" s="100"/>
      <c r="F203" s="100"/>
      <c r="G203" s="100"/>
      <c r="H203" s="100"/>
      <c r="I203" s="100"/>
    </row>
    <row r="204" spans="1:9" x14ac:dyDescent="0.2">
      <c r="A204" s="100"/>
      <c r="B204" s="100"/>
      <c r="C204" s="100"/>
      <c r="D204" s="100"/>
      <c r="E204" s="100"/>
      <c r="F204" s="100"/>
      <c r="G204" s="100"/>
      <c r="H204" s="100"/>
      <c r="I204" s="100"/>
    </row>
    <row r="205" spans="1:9" x14ac:dyDescent="0.2">
      <c r="A205" s="101" t="s">
        <v>634</v>
      </c>
      <c r="B205" s="101"/>
      <c r="C205" s="101"/>
      <c r="D205" s="101"/>
      <c r="E205" s="101"/>
      <c r="F205" s="101"/>
      <c r="G205" s="101"/>
      <c r="H205" s="101"/>
      <c r="I205" s="101"/>
    </row>
  </sheetData>
  <autoFilter ref="A6:I201" xr:uid="{00000000-0001-0000-0000-000000000000}">
    <filterColumn colId="0">
      <filters>
        <filter val="MZe"/>
      </filters>
    </filterColumn>
  </autoFilter>
  <sortState xmlns:xlrd2="http://schemas.microsoft.com/office/spreadsheetml/2017/richdata2" ref="A12:H208">
    <sortCondition ref="A12"/>
  </sortState>
  <mergeCells count="9">
    <mergeCell ref="J4:J5"/>
    <mergeCell ref="A203:I204"/>
    <mergeCell ref="A205:I205"/>
    <mergeCell ref="A1:I2"/>
    <mergeCell ref="A3:I3"/>
    <mergeCell ref="E4:E5"/>
    <mergeCell ref="F4:F5"/>
    <mergeCell ref="G4:G5"/>
    <mergeCell ref="I4:I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3"/>
  <sheetViews>
    <sheetView topLeftCell="H1" workbookViewId="0">
      <selection activeCell="P4" sqref="P4"/>
    </sheetView>
  </sheetViews>
  <sheetFormatPr defaultColWidth="17.42578125" defaultRowHeight="14.25" x14ac:dyDescent="0.2"/>
  <cols>
    <col min="1" max="1" width="17.42578125" style="34"/>
    <col min="2" max="2" width="0" style="35" hidden="1" customWidth="1"/>
    <col min="3" max="3" width="11.140625" style="35" customWidth="1"/>
    <col min="4" max="4" width="10.140625" style="35" hidden="1" customWidth="1"/>
    <col min="5" max="5" width="17.42578125" style="35" hidden="1" customWidth="1"/>
    <col min="6" max="6" width="57.42578125" style="35" customWidth="1"/>
    <col min="7" max="7" width="17.42578125" style="35" hidden="1" customWidth="1"/>
    <col min="8" max="8" width="17.42578125" style="44" customWidth="1"/>
    <col min="9" max="9" width="17.42578125" style="45" customWidth="1"/>
    <col min="10" max="10" width="17.42578125" style="46"/>
    <col min="11" max="11" width="17.42578125" style="46" customWidth="1"/>
    <col min="12" max="12" width="17.42578125" style="47" customWidth="1"/>
    <col min="13" max="14" width="17.42578125" style="34"/>
    <col min="15" max="16" width="17.42578125" style="35" customWidth="1"/>
    <col min="17" max="17" width="17.42578125" style="48" customWidth="1"/>
    <col min="18" max="18" width="17.42578125" style="35" customWidth="1"/>
    <col min="19" max="20" width="17.42578125" style="49"/>
    <col min="21" max="21" width="17.42578125" style="35" customWidth="1"/>
    <col min="22" max="16384" width="17.42578125" style="35"/>
  </cols>
  <sheetData>
    <row r="1" spans="1:21" ht="15" customHeight="1" x14ac:dyDescent="0.2">
      <c r="A1" s="85"/>
      <c r="B1" s="85"/>
      <c r="C1" s="85"/>
      <c r="D1" s="85"/>
      <c r="E1" s="85"/>
      <c r="F1" s="85"/>
      <c r="G1" s="85"/>
      <c r="H1" s="86"/>
      <c r="I1" s="86"/>
      <c r="J1" s="107" t="s">
        <v>633</v>
      </c>
      <c r="K1" s="107"/>
      <c r="L1" s="85"/>
      <c r="M1" s="85"/>
      <c r="N1" s="85"/>
      <c r="O1" s="85"/>
      <c r="P1" s="85"/>
      <c r="Q1" s="85"/>
      <c r="R1" s="85"/>
      <c r="S1" s="108" t="s">
        <v>633</v>
      </c>
      <c r="T1" s="108"/>
      <c r="U1" s="108"/>
    </row>
    <row r="2" spans="1:21" x14ac:dyDescent="0.2">
      <c r="A2" s="85"/>
      <c r="B2" s="85"/>
      <c r="C2" s="85"/>
      <c r="D2" s="85"/>
      <c r="E2" s="85"/>
      <c r="F2" s="85"/>
      <c r="G2" s="85"/>
      <c r="H2" s="86"/>
      <c r="I2" s="86"/>
      <c r="J2" s="107"/>
      <c r="K2" s="107"/>
      <c r="L2" s="85"/>
      <c r="M2" s="85"/>
      <c r="N2" s="85"/>
      <c r="O2" s="85"/>
      <c r="P2" s="85"/>
      <c r="Q2" s="85"/>
      <c r="R2" s="85"/>
      <c r="S2" s="108"/>
      <c r="T2" s="108"/>
      <c r="U2" s="108"/>
    </row>
    <row r="3" spans="1:21" ht="45" x14ac:dyDescent="0.25">
      <c r="A3" s="68" t="s">
        <v>398</v>
      </c>
      <c r="B3" s="68" t="s">
        <v>401</v>
      </c>
      <c r="C3" s="68" t="s">
        <v>399</v>
      </c>
      <c r="D3" s="68" t="s">
        <v>602</v>
      </c>
      <c r="E3" s="68" t="s">
        <v>602</v>
      </c>
      <c r="F3" s="69" t="s">
        <v>618</v>
      </c>
      <c r="H3" s="27" t="s">
        <v>599</v>
      </c>
      <c r="I3" s="28" t="s">
        <v>598</v>
      </c>
      <c r="J3" s="26" t="s">
        <v>604</v>
      </c>
      <c r="K3" s="26" t="s">
        <v>630</v>
      </c>
      <c r="L3" s="29" t="s">
        <v>402</v>
      </c>
      <c r="M3" s="30" t="s">
        <v>403</v>
      </c>
      <c r="N3" s="30" t="s">
        <v>404</v>
      </c>
      <c r="O3" s="31"/>
      <c r="P3" s="31" t="s">
        <v>600</v>
      </c>
      <c r="Q3" s="32" t="s">
        <v>601</v>
      </c>
      <c r="R3" s="31" t="s">
        <v>602</v>
      </c>
      <c r="S3" s="33" t="s">
        <v>605</v>
      </c>
      <c r="T3" s="33" t="s">
        <v>606</v>
      </c>
      <c r="U3" s="35" t="s">
        <v>607</v>
      </c>
    </row>
    <row r="4" spans="1:21" ht="15" x14ac:dyDescent="0.25">
      <c r="A4" s="62" t="s">
        <v>621</v>
      </c>
      <c r="B4" s="35" t="s">
        <v>559</v>
      </c>
      <c r="C4" s="35" t="s">
        <v>324</v>
      </c>
      <c r="D4" s="52" t="s">
        <v>324</v>
      </c>
      <c r="E4" s="50" t="s">
        <v>325</v>
      </c>
      <c r="F4" s="35" t="s">
        <v>325</v>
      </c>
      <c r="G4" s="37" t="s">
        <v>325</v>
      </c>
      <c r="H4" s="19">
        <v>45036000</v>
      </c>
      <c r="I4" s="20">
        <v>46459000</v>
      </c>
      <c r="J4" s="36">
        <v>46459000</v>
      </c>
      <c r="K4" s="36">
        <f t="shared" ref="K4:K35" si="0">J4-I4</f>
        <v>0</v>
      </c>
      <c r="L4" s="21">
        <v>3</v>
      </c>
      <c r="M4" s="22">
        <v>31</v>
      </c>
      <c r="N4" s="22">
        <v>2</v>
      </c>
      <c r="O4" s="23"/>
      <c r="P4" s="23">
        <f t="shared" ref="P4:P35" si="1">I4/15000000</f>
        <v>3.0972666666666666</v>
      </c>
      <c r="Q4" s="24">
        <f t="shared" ref="Q4:Q34" si="2">ROUNDUP(P4,0)</f>
        <v>4</v>
      </c>
      <c r="R4" s="23" t="b">
        <f t="shared" ref="R4:R34" si="3">Q4=L4</f>
        <v>0</v>
      </c>
      <c r="S4" s="25">
        <f t="shared" ref="S4:S67" si="4">J4/15000000</f>
        <v>3.0972666666666666</v>
      </c>
      <c r="T4" s="25">
        <f t="shared" ref="T4:T35" si="5">ROUNDUP(S4,0)</f>
        <v>4</v>
      </c>
      <c r="U4" s="35">
        <f t="shared" ref="U4:U35" si="6">Q4-T4</f>
        <v>0</v>
      </c>
    </row>
    <row r="5" spans="1:21" ht="15" x14ac:dyDescent="0.25">
      <c r="A5" s="62" t="s">
        <v>621</v>
      </c>
      <c r="B5" s="35" t="s">
        <v>547</v>
      </c>
      <c r="C5" s="35" t="s">
        <v>300</v>
      </c>
      <c r="D5" s="52" t="s">
        <v>300</v>
      </c>
      <c r="E5" s="50" t="s">
        <v>301</v>
      </c>
      <c r="F5" s="35" t="s">
        <v>301</v>
      </c>
      <c r="G5" s="37" t="s">
        <v>301</v>
      </c>
      <c r="H5" s="19">
        <v>66031000</v>
      </c>
      <c r="I5" s="20">
        <v>68300000</v>
      </c>
      <c r="J5" s="36">
        <v>68300000</v>
      </c>
      <c r="K5" s="36">
        <f t="shared" si="0"/>
        <v>0</v>
      </c>
      <c r="L5" s="21">
        <v>5</v>
      </c>
      <c r="M5" s="22">
        <v>67</v>
      </c>
      <c r="N5" s="22">
        <v>3</v>
      </c>
      <c r="O5" s="23"/>
      <c r="P5" s="23">
        <f t="shared" si="1"/>
        <v>4.5533333333333337</v>
      </c>
      <c r="Q5" s="24">
        <f t="shared" si="2"/>
        <v>5</v>
      </c>
      <c r="R5" s="23" t="b">
        <f t="shared" si="3"/>
        <v>1</v>
      </c>
      <c r="S5" s="25">
        <f t="shared" si="4"/>
        <v>4.5533333333333337</v>
      </c>
      <c r="T5" s="25">
        <f t="shared" si="5"/>
        <v>5</v>
      </c>
      <c r="U5" s="35">
        <f t="shared" si="6"/>
        <v>0</v>
      </c>
    </row>
    <row r="6" spans="1:21" ht="15" x14ac:dyDescent="0.25">
      <c r="A6" s="62" t="s">
        <v>621</v>
      </c>
      <c r="B6" s="35" t="s">
        <v>538</v>
      </c>
      <c r="C6" s="35" t="s">
        <v>282</v>
      </c>
      <c r="D6" s="52" t="s">
        <v>282</v>
      </c>
      <c r="E6" s="50" t="s">
        <v>283</v>
      </c>
      <c r="F6" s="35" t="s">
        <v>283</v>
      </c>
      <c r="G6" s="37" t="s">
        <v>283</v>
      </c>
      <c r="H6" s="19">
        <v>100271000</v>
      </c>
      <c r="I6" s="20">
        <v>105892000</v>
      </c>
      <c r="J6" s="36">
        <v>105892000</v>
      </c>
      <c r="K6" s="36">
        <f t="shared" si="0"/>
        <v>0</v>
      </c>
      <c r="L6" s="21">
        <v>7</v>
      </c>
      <c r="M6" s="22">
        <v>45</v>
      </c>
      <c r="N6" s="22">
        <v>2</v>
      </c>
      <c r="O6" s="23"/>
      <c r="P6" s="23">
        <f t="shared" si="1"/>
        <v>7.0594666666666663</v>
      </c>
      <c r="Q6" s="24">
        <f t="shared" si="2"/>
        <v>8</v>
      </c>
      <c r="R6" s="23" t="b">
        <f t="shared" si="3"/>
        <v>0</v>
      </c>
      <c r="S6" s="25">
        <f t="shared" si="4"/>
        <v>7.0594666666666663</v>
      </c>
      <c r="T6" s="25">
        <f t="shared" si="5"/>
        <v>8</v>
      </c>
      <c r="U6" s="35">
        <f t="shared" si="6"/>
        <v>0</v>
      </c>
    </row>
    <row r="7" spans="1:21" ht="15" x14ac:dyDescent="0.25">
      <c r="A7" s="62" t="s">
        <v>621</v>
      </c>
      <c r="B7" s="35" t="s">
        <v>554</v>
      </c>
      <c r="C7" s="35" t="s">
        <v>314</v>
      </c>
      <c r="D7" s="52" t="s">
        <v>314</v>
      </c>
      <c r="E7" s="50" t="s">
        <v>315</v>
      </c>
      <c r="F7" s="35" t="s">
        <v>315</v>
      </c>
      <c r="G7" s="37" t="s">
        <v>315</v>
      </c>
      <c r="H7" s="19">
        <v>91513000</v>
      </c>
      <c r="I7" s="20">
        <v>97385000</v>
      </c>
      <c r="J7" s="36">
        <v>97385000</v>
      </c>
      <c r="K7" s="36">
        <f t="shared" si="0"/>
        <v>0</v>
      </c>
      <c r="L7" s="21">
        <v>7</v>
      </c>
      <c r="M7" s="22">
        <v>0</v>
      </c>
      <c r="N7" s="22">
        <v>0</v>
      </c>
      <c r="O7" s="23"/>
      <c r="P7" s="23">
        <f t="shared" si="1"/>
        <v>6.4923333333333337</v>
      </c>
      <c r="Q7" s="24">
        <f t="shared" si="2"/>
        <v>7</v>
      </c>
      <c r="R7" s="23" t="b">
        <f t="shared" si="3"/>
        <v>1</v>
      </c>
      <c r="S7" s="25">
        <f t="shared" si="4"/>
        <v>6.4923333333333337</v>
      </c>
      <c r="T7" s="25">
        <f t="shared" si="5"/>
        <v>7</v>
      </c>
      <c r="U7" s="35">
        <f t="shared" si="6"/>
        <v>0</v>
      </c>
    </row>
    <row r="8" spans="1:21" ht="15" x14ac:dyDescent="0.25">
      <c r="A8" s="62" t="s">
        <v>621</v>
      </c>
      <c r="B8" s="35" t="s">
        <v>504</v>
      </c>
      <c r="C8" s="35" t="s">
        <v>214</v>
      </c>
      <c r="D8" s="52" t="s">
        <v>214</v>
      </c>
      <c r="E8" s="50" t="s">
        <v>215</v>
      </c>
      <c r="F8" s="35" t="s">
        <v>215</v>
      </c>
      <c r="G8" s="37" t="s">
        <v>215</v>
      </c>
      <c r="H8" s="19">
        <v>215952000</v>
      </c>
      <c r="I8" s="20">
        <v>229335000</v>
      </c>
      <c r="J8" s="36">
        <v>229335000</v>
      </c>
      <c r="K8" s="36">
        <f t="shared" si="0"/>
        <v>0</v>
      </c>
      <c r="L8" s="21">
        <v>15</v>
      </c>
      <c r="M8" s="22">
        <v>90</v>
      </c>
      <c r="N8" s="22">
        <v>5</v>
      </c>
      <c r="O8" s="23"/>
      <c r="P8" s="23">
        <f t="shared" si="1"/>
        <v>15.289</v>
      </c>
      <c r="Q8" s="24">
        <f t="shared" si="2"/>
        <v>16</v>
      </c>
      <c r="R8" s="23" t="b">
        <f t="shared" si="3"/>
        <v>0</v>
      </c>
      <c r="S8" s="25">
        <f t="shared" si="4"/>
        <v>15.289</v>
      </c>
      <c r="T8" s="25">
        <f t="shared" si="5"/>
        <v>16</v>
      </c>
      <c r="U8" s="35">
        <f t="shared" si="6"/>
        <v>0</v>
      </c>
    </row>
    <row r="9" spans="1:21" ht="15" x14ac:dyDescent="0.25">
      <c r="A9" s="62" t="s">
        <v>621</v>
      </c>
      <c r="B9" s="35" t="s">
        <v>589</v>
      </c>
      <c r="C9" s="35" t="s">
        <v>384</v>
      </c>
      <c r="D9" s="52" t="s">
        <v>384</v>
      </c>
      <c r="E9" s="50" t="s">
        <v>385</v>
      </c>
      <c r="F9" s="35" t="s">
        <v>385</v>
      </c>
      <c r="G9" s="37" t="s">
        <v>385</v>
      </c>
      <c r="H9" s="19">
        <v>94357000</v>
      </c>
      <c r="I9" s="20">
        <v>98086000</v>
      </c>
      <c r="J9" s="36">
        <v>98086000</v>
      </c>
      <c r="K9" s="36">
        <f t="shared" si="0"/>
        <v>0</v>
      </c>
      <c r="L9" s="21">
        <v>7</v>
      </c>
      <c r="M9" s="22">
        <v>10</v>
      </c>
      <c r="N9" s="22">
        <v>1</v>
      </c>
      <c r="O9" s="23"/>
      <c r="P9" s="23">
        <f t="shared" si="1"/>
        <v>6.5390666666666668</v>
      </c>
      <c r="Q9" s="24">
        <f t="shared" si="2"/>
        <v>7</v>
      </c>
      <c r="R9" s="23" t="b">
        <f t="shared" si="3"/>
        <v>1</v>
      </c>
      <c r="S9" s="25">
        <f t="shared" si="4"/>
        <v>6.5390666666666668</v>
      </c>
      <c r="T9" s="25">
        <f t="shared" si="5"/>
        <v>7</v>
      </c>
      <c r="U9" s="35">
        <f t="shared" si="6"/>
        <v>0</v>
      </c>
    </row>
    <row r="10" spans="1:21" ht="15" x14ac:dyDescent="0.25">
      <c r="A10" s="62" t="s">
        <v>621</v>
      </c>
      <c r="B10" s="35" t="s">
        <v>549</v>
      </c>
      <c r="C10" s="35" t="s">
        <v>304</v>
      </c>
      <c r="D10" s="52" t="s">
        <v>304</v>
      </c>
      <c r="E10" s="50" t="s">
        <v>305</v>
      </c>
      <c r="F10" s="35" t="s">
        <v>305</v>
      </c>
      <c r="G10" s="37" t="s">
        <v>305</v>
      </c>
      <c r="H10" s="19">
        <v>118984000</v>
      </c>
      <c r="I10" s="20">
        <v>124517000</v>
      </c>
      <c r="J10" s="36">
        <v>124517000</v>
      </c>
      <c r="K10" s="36">
        <f t="shared" si="0"/>
        <v>0</v>
      </c>
      <c r="L10" s="21">
        <v>8</v>
      </c>
      <c r="M10" s="22">
        <v>68</v>
      </c>
      <c r="N10" s="22">
        <v>3</v>
      </c>
      <c r="O10" s="23"/>
      <c r="P10" s="23">
        <f t="shared" si="1"/>
        <v>8.3011333333333326</v>
      </c>
      <c r="Q10" s="24">
        <f t="shared" si="2"/>
        <v>9</v>
      </c>
      <c r="R10" s="23" t="b">
        <f t="shared" si="3"/>
        <v>0</v>
      </c>
      <c r="S10" s="25">
        <f t="shared" si="4"/>
        <v>8.3011333333333326</v>
      </c>
      <c r="T10" s="25">
        <f t="shared" si="5"/>
        <v>9</v>
      </c>
      <c r="U10" s="35">
        <f t="shared" si="6"/>
        <v>0</v>
      </c>
    </row>
    <row r="11" spans="1:21" ht="15" x14ac:dyDescent="0.25">
      <c r="A11" s="62" t="s">
        <v>621</v>
      </c>
      <c r="B11" s="35" t="s">
        <v>569</v>
      </c>
      <c r="C11" s="35" t="s">
        <v>344</v>
      </c>
      <c r="D11" s="52" t="s">
        <v>344</v>
      </c>
      <c r="E11" s="50" t="s">
        <v>345</v>
      </c>
      <c r="F11" s="35" t="s">
        <v>345</v>
      </c>
      <c r="G11" s="37" t="s">
        <v>345</v>
      </c>
      <c r="H11" s="19">
        <v>29220000</v>
      </c>
      <c r="I11" s="20">
        <v>30268000</v>
      </c>
      <c r="J11" s="36">
        <v>30268000</v>
      </c>
      <c r="K11" s="36">
        <f t="shared" si="0"/>
        <v>0</v>
      </c>
      <c r="L11" s="21">
        <v>2</v>
      </c>
      <c r="M11" s="22">
        <v>31</v>
      </c>
      <c r="N11" s="22">
        <v>2</v>
      </c>
      <c r="O11" s="23"/>
      <c r="P11" s="23">
        <f t="shared" si="1"/>
        <v>2.0178666666666665</v>
      </c>
      <c r="Q11" s="24">
        <f t="shared" si="2"/>
        <v>3</v>
      </c>
      <c r="R11" s="23" t="b">
        <f t="shared" si="3"/>
        <v>0</v>
      </c>
      <c r="S11" s="25">
        <f t="shared" si="4"/>
        <v>2.0178666666666665</v>
      </c>
      <c r="T11" s="25">
        <f t="shared" si="5"/>
        <v>3</v>
      </c>
      <c r="U11" s="35">
        <f t="shared" si="6"/>
        <v>0</v>
      </c>
    </row>
    <row r="12" spans="1:21" ht="15" x14ac:dyDescent="0.25">
      <c r="A12" s="62" t="s">
        <v>621</v>
      </c>
      <c r="B12" s="35" t="s">
        <v>550</v>
      </c>
      <c r="C12" s="35" t="s">
        <v>306</v>
      </c>
      <c r="D12" s="52" t="s">
        <v>306</v>
      </c>
      <c r="E12" s="50" t="s">
        <v>307</v>
      </c>
      <c r="F12" s="35" t="s">
        <v>307</v>
      </c>
      <c r="G12" s="37" t="s">
        <v>307</v>
      </c>
      <c r="H12" s="19">
        <v>92710000</v>
      </c>
      <c r="I12" s="20">
        <v>96205000</v>
      </c>
      <c r="J12" s="36">
        <v>96205000</v>
      </c>
      <c r="K12" s="36">
        <f t="shared" si="0"/>
        <v>0</v>
      </c>
      <c r="L12" s="21">
        <v>7</v>
      </c>
      <c r="M12" s="22">
        <v>166</v>
      </c>
      <c r="N12" s="22">
        <v>8</v>
      </c>
      <c r="O12" s="23"/>
      <c r="P12" s="23">
        <f t="shared" si="1"/>
        <v>6.4136666666666668</v>
      </c>
      <c r="Q12" s="24">
        <f t="shared" si="2"/>
        <v>7</v>
      </c>
      <c r="R12" s="23" t="b">
        <f t="shared" si="3"/>
        <v>1</v>
      </c>
      <c r="S12" s="25">
        <f t="shared" si="4"/>
        <v>6.4136666666666668</v>
      </c>
      <c r="T12" s="25">
        <f t="shared" si="5"/>
        <v>7</v>
      </c>
      <c r="U12" s="35">
        <f t="shared" si="6"/>
        <v>0</v>
      </c>
    </row>
    <row r="13" spans="1:21" ht="15" x14ac:dyDescent="0.25">
      <c r="A13" s="62" t="s">
        <v>621</v>
      </c>
      <c r="B13" s="35" t="s">
        <v>573</v>
      </c>
      <c r="C13" s="35" t="s">
        <v>352</v>
      </c>
      <c r="D13" s="52" t="s">
        <v>352</v>
      </c>
      <c r="E13" s="50" t="s">
        <v>353</v>
      </c>
      <c r="F13" s="35" t="s">
        <v>353</v>
      </c>
      <c r="G13" s="37" t="s">
        <v>353</v>
      </c>
      <c r="H13" s="19">
        <v>617145000</v>
      </c>
      <c r="I13" s="20">
        <v>660792000</v>
      </c>
      <c r="J13" s="36">
        <v>660792000</v>
      </c>
      <c r="K13" s="36">
        <f t="shared" si="0"/>
        <v>0</v>
      </c>
      <c r="L13" s="21">
        <v>42</v>
      </c>
      <c r="M13" s="22">
        <v>67</v>
      </c>
      <c r="N13" s="22">
        <v>3</v>
      </c>
      <c r="O13" s="23"/>
      <c r="P13" s="23">
        <f t="shared" si="1"/>
        <v>44.052799999999998</v>
      </c>
      <c r="Q13" s="24">
        <f t="shared" si="2"/>
        <v>45</v>
      </c>
      <c r="R13" s="23" t="b">
        <f t="shared" si="3"/>
        <v>0</v>
      </c>
      <c r="S13" s="25">
        <f t="shared" si="4"/>
        <v>44.052799999999998</v>
      </c>
      <c r="T13" s="25">
        <f t="shared" si="5"/>
        <v>45</v>
      </c>
      <c r="U13" s="35">
        <f t="shared" si="6"/>
        <v>0</v>
      </c>
    </row>
    <row r="14" spans="1:21" ht="15" x14ac:dyDescent="0.25">
      <c r="A14" s="62" t="s">
        <v>621</v>
      </c>
      <c r="B14" s="35" t="s">
        <v>539</v>
      </c>
      <c r="C14" s="35" t="s">
        <v>284</v>
      </c>
      <c r="D14" s="52" t="s">
        <v>284</v>
      </c>
      <c r="E14" s="50" t="s">
        <v>285</v>
      </c>
      <c r="F14" s="35" t="s">
        <v>285</v>
      </c>
      <c r="G14" s="37" t="s">
        <v>285</v>
      </c>
      <c r="H14" s="19">
        <v>154848000</v>
      </c>
      <c r="I14" s="20">
        <v>164664000</v>
      </c>
      <c r="J14" s="36">
        <v>164664000</v>
      </c>
      <c r="K14" s="36">
        <f t="shared" si="0"/>
        <v>0</v>
      </c>
      <c r="L14" s="21">
        <v>11</v>
      </c>
      <c r="M14" s="22">
        <v>10</v>
      </c>
      <c r="N14" s="22">
        <v>1</v>
      </c>
      <c r="O14" s="23"/>
      <c r="P14" s="23">
        <f t="shared" si="1"/>
        <v>10.977600000000001</v>
      </c>
      <c r="Q14" s="24">
        <f t="shared" si="2"/>
        <v>11</v>
      </c>
      <c r="R14" s="23" t="b">
        <f t="shared" si="3"/>
        <v>1</v>
      </c>
      <c r="S14" s="25">
        <f t="shared" si="4"/>
        <v>10.977600000000001</v>
      </c>
      <c r="T14" s="25">
        <f t="shared" si="5"/>
        <v>11</v>
      </c>
      <c r="U14" s="35">
        <f t="shared" si="6"/>
        <v>0</v>
      </c>
    </row>
    <row r="15" spans="1:21" ht="15" x14ac:dyDescent="0.25">
      <c r="A15" s="62" t="s">
        <v>621</v>
      </c>
      <c r="B15" s="35" t="s">
        <v>535</v>
      </c>
      <c r="C15" s="35" t="s">
        <v>276</v>
      </c>
      <c r="D15" s="52" t="s">
        <v>276</v>
      </c>
      <c r="E15" s="54" t="s">
        <v>277</v>
      </c>
      <c r="F15" s="35" t="s">
        <v>277</v>
      </c>
      <c r="G15" s="37" t="s">
        <v>277</v>
      </c>
      <c r="H15" s="19">
        <v>76797000</v>
      </c>
      <c r="I15" s="20">
        <v>79773000</v>
      </c>
      <c r="J15" s="36">
        <v>79773000</v>
      </c>
      <c r="K15" s="36">
        <f t="shared" si="0"/>
        <v>0</v>
      </c>
      <c r="L15" s="21">
        <v>6</v>
      </c>
      <c r="M15" s="22">
        <v>9</v>
      </c>
      <c r="N15" s="22">
        <v>0</v>
      </c>
      <c r="O15" s="23"/>
      <c r="P15" s="23">
        <f t="shared" si="1"/>
        <v>5.3182</v>
      </c>
      <c r="Q15" s="24">
        <f t="shared" si="2"/>
        <v>6</v>
      </c>
      <c r="R15" s="23" t="b">
        <f t="shared" si="3"/>
        <v>1</v>
      </c>
      <c r="S15" s="25">
        <f t="shared" si="4"/>
        <v>5.3182</v>
      </c>
      <c r="T15" s="25">
        <f t="shared" si="5"/>
        <v>6</v>
      </c>
      <c r="U15" s="35">
        <f t="shared" si="6"/>
        <v>0</v>
      </c>
    </row>
    <row r="16" spans="1:21" ht="15" x14ac:dyDescent="0.25">
      <c r="A16" s="62" t="s">
        <v>621</v>
      </c>
      <c r="B16" s="35" t="s">
        <v>540</v>
      </c>
      <c r="C16" s="35" t="s">
        <v>286</v>
      </c>
      <c r="D16" s="52" t="s">
        <v>286</v>
      </c>
      <c r="E16" s="54" t="s">
        <v>287</v>
      </c>
      <c r="F16" s="35" t="s">
        <v>287</v>
      </c>
      <c r="G16" s="37" t="s">
        <v>287</v>
      </c>
      <c r="H16" s="19">
        <v>54763000</v>
      </c>
      <c r="I16" s="20">
        <v>57117000</v>
      </c>
      <c r="J16" s="36">
        <v>57117000</v>
      </c>
      <c r="K16" s="36">
        <f t="shared" si="0"/>
        <v>0</v>
      </c>
      <c r="L16" s="21">
        <v>4</v>
      </c>
      <c r="M16" s="22">
        <v>16</v>
      </c>
      <c r="N16" s="22">
        <v>1</v>
      </c>
      <c r="O16" s="23"/>
      <c r="P16" s="23">
        <f t="shared" si="1"/>
        <v>3.8077999999999999</v>
      </c>
      <c r="Q16" s="24">
        <f t="shared" si="2"/>
        <v>4</v>
      </c>
      <c r="R16" s="23" t="b">
        <f t="shared" si="3"/>
        <v>1</v>
      </c>
      <c r="S16" s="25">
        <f t="shared" si="4"/>
        <v>3.8077999999999999</v>
      </c>
      <c r="T16" s="25">
        <f t="shared" si="5"/>
        <v>4</v>
      </c>
      <c r="U16" s="35">
        <f t="shared" si="6"/>
        <v>0</v>
      </c>
    </row>
    <row r="17" spans="1:21" ht="15" x14ac:dyDescent="0.25">
      <c r="A17" s="62" t="s">
        <v>621</v>
      </c>
      <c r="B17" s="35" t="s">
        <v>551</v>
      </c>
      <c r="C17" s="35" t="s">
        <v>308</v>
      </c>
      <c r="D17" s="52" t="s">
        <v>308</v>
      </c>
      <c r="E17" s="50" t="s">
        <v>309</v>
      </c>
      <c r="F17" s="35" t="s">
        <v>309</v>
      </c>
      <c r="G17" s="37" t="s">
        <v>309</v>
      </c>
      <c r="H17" s="19">
        <v>55001000</v>
      </c>
      <c r="I17" s="20">
        <v>56493000</v>
      </c>
      <c r="J17" s="36">
        <v>56493000</v>
      </c>
      <c r="K17" s="36">
        <f t="shared" si="0"/>
        <v>0</v>
      </c>
      <c r="L17" s="21">
        <v>4</v>
      </c>
      <c r="M17" s="22">
        <v>108</v>
      </c>
      <c r="N17" s="22">
        <v>5</v>
      </c>
      <c r="O17" s="23"/>
      <c r="P17" s="23">
        <f t="shared" si="1"/>
        <v>3.7662</v>
      </c>
      <c r="Q17" s="24">
        <f t="shared" si="2"/>
        <v>4</v>
      </c>
      <c r="R17" s="23" t="b">
        <f t="shared" si="3"/>
        <v>1</v>
      </c>
      <c r="S17" s="25">
        <f t="shared" si="4"/>
        <v>3.7662</v>
      </c>
      <c r="T17" s="25">
        <f t="shared" si="5"/>
        <v>4</v>
      </c>
      <c r="U17" s="35">
        <f t="shared" si="6"/>
        <v>0</v>
      </c>
    </row>
    <row r="18" spans="1:21" ht="15" x14ac:dyDescent="0.25">
      <c r="A18" s="62" t="s">
        <v>621</v>
      </c>
      <c r="B18" s="35" t="s">
        <v>552</v>
      </c>
      <c r="C18" s="35" t="s">
        <v>310</v>
      </c>
      <c r="D18" s="52" t="s">
        <v>310</v>
      </c>
      <c r="E18" s="50" t="s">
        <v>311</v>
      </c>
      <c r="F18" s="35" t="s">
        <v>311</v>
      </c>
      <c r="G18" s="37" t="s">
        <v>311</v>
      </c>
      <c r="H18" s="19">
        <v>39760000</v>
      </c>
      <c r="I18" s="20">
        <v>41367000</v>
      </c>
      <c r="J18" s="36">
        <v>41367000</v>
      </c>
      <c r="K18" s="36">
        <f t="shared" si="0"/>
        <v>0</v>
      </c>
      <c r="L18" s="21">
        <v>3</v>
      </c>
      <c r="M18" s="22">
        <v>6</v>
      </c>
      <c r="N18" s="22">
        <v>0</v>
      </c>
      <c r="O18" s="23"/>
      <c r="P18" s="23">
        <f t="shared" si="1"/>
        <v>2.7578</v>
      </c>
      <c r="Q18" s="24">
        <f t="shared" si="2"/>
        <v>3</v>
      </c>
      <c r="R18" s="23" t="b">
        <f t="shared" si="3"/>
        <v>1</v>
      </c>
      <c r="S18" s="25">
        <f t="shared" si="4"/>
        <v>2.7578</v>
      </c>
      <c r="T18" s="25">
        <f t="shared" si="5"/>
        <v>3</v>
      </c>
      <c r="U18" s="35">
        <f t="shared" si="6"/>
        <v>0</v>
      </c>
    </row>
    <row r="19" spans="1:21" ht="15" x14ac:dyDescent="0.25">
      <c r="A19" s="62" t="s">
        <v>621</v>
      </c>
      <c r="B19" s="35" t="s">
        <v>548</v>
      </c>
      <c r="C19" s="35" t="s">
        <v>302</v>
      </c>
      <c r="D19" s="52" t="s">
        <v>302</v>
      </c>
      <c r="E19" s="50" t="s">
        <v>303</v>
      </c>
      <c r="F19" s="35" t="s">
        <v>303</v>
      </c>
      <c r="G19" s="37" t="s">
        <v>303</v>
      </c>
      <c r="H19" s="19">
        <v>30547000</v>
      </c>
      <c r="I19" s="20">
        <v>31558000</v>
      </c>
      <c r="J19" s="36">
        <v>31558000</v>
      </c>
      <c r="K19" s="36">
        <f t="shared" si="0"/>
        <v>0</v>
      </c>
      <c r="L19" s="21">
        <v>3</v>
      </c>
      <c r="M19" s="22">
        <v>52</v>
      </c>
      <c r="N19" s="22">
        <v>3</v>
      </c>
      <c r="O19" s="23"/>
      <c r="P19" s="23">
        <f t="shared" si="1"/>
        <v>2.1038666666666668</v>
      </c>
      <c r="Q19" s="24">
        <f t="shared" si="2"/>
        <v>3</v>
      </c>
      <c r="R19" s="23" t="b">
        <f t="shared" si="3"/>
        <v>1</v>
      </c>
      <c r="S19" s="25">
        <f t="shared" si="4"/>
        <v>2.1038666666666668</v>
      </c>
      <c r="T19" s="25">
        <f t="shared" si="5"/>
        <v>3</v>
      </c>
      <c r="U19" s="35">
        <f t="shared" si="6"/>
        <v>0</v>
      </c>
    </row>
    <row r="20" spans="1:21" ht="15" x14ac:dyDescent="0.25">
      <c r="A20" s="62" t="s">
        <v>621</v>
      </c>
      <c r="B20" s="35" t="s">
        <v>541</v>
      </c>
      <c r="C20" s="35" t="s">
        <v>288</v>
      </c>
      <c r="D20" s="52" t="s">
        <v>288</v>
      </c>
      <c r="E20" s="50" t="s">
        <v>289</v>
      </c>
      <c r="F20" s="35" t="s">
        <v>289</v>
      </c>
      <c r="G20" s="37" t="s">
        <v>289</v>
      </c>
      <c r="H20" s="19">
        <v>62256000</v>
      </c>
      <c r="I20" s="20">
        <v>65066000</v>
      </c>
      <c r="J20" s="36">
        <v>65066000</v>
      </c>
      <c r="K20" s="36">
        <f t="shared" si="0"/>
        <v>0</v>
      </c>
      <c r="L20" s="21">
        <v>5</v>
      </c>
      <c r="M20" s="22">
        <v>20</v>
      </c>
      <c r="N20" s="22">
        <v>1</v>
      </c>
      <c r="O20" s="23"/>
      <c r="P20" s="23">
        <f t="shared" si="1"/>
        <v>4.3377333333333334</v>
      </c>
      <c r="Q20" s="24">
        <f t="shared" si="2"/>
        <v>5</v>
      </c>
      <c r="R20" s="23" t="b">
        <f t="shared" si="3"/>
        <v>1</v>
      </c>
      <c r="S20" s="25">
        <f t="shared" si="4"/>
        <v>4.3377333333333334</v>
      </c>
      <c r="T20" s="25">
        <f t="shared" si="5"/>
        <v>5</v>
      </c>
      <c r="U20" s="35">
        <f t="shared" si="6"/>
        <v>0</v>
      </c>
    </row>
    <row r="21" spans="1:21" ht="15" x14ac:dyDescent="0.25">
      <c r="A21" s="62" t="s">
        <v>621</v>
      </c>
      <c r="B21" s="35" t="s">
        <v>518</v>
      </c>
      <c r="C21" s="35" t="s">
        <v>242</v>
      </c>
      <c r="D21" s="52" t="s">
        <v>242</v>
      </c>
      <c r="E21" s="50" t="s">
        <v>243</v>
      </c>
      <c r="F21" s="35" t="s">
        <v>243</v>
      </c>
      <c r="G21" s="37" t="s">
        <v>243</v>
      </c>
      <c r="H21" s="19">
        <v>259849000</v>
      </c>
      <c r="I21" s="20">
        <v>273700608</v>
      </c>
      <c r="J21" s="36">
        <v>273700608</v>
      </c>
      <c r="K21" s="36">
        <f t="shared" si="0"/>
        <v>0</v>
      </c>
      <c r="L21" s="21">
        <v>18</v>
      </c>
      <c r="M21" s="22">
        <v>28</v>
      </c>
      <c r="N21" s="22">
        <v>1</v>
      </c>
      <c r="O21" s="23"/>
      <c r="P21" s="23">
        <f t="shared" si="1"/>
        <v>18.246707199999999</v>
      </c>
      <c r="Q21" s="24">
        <f t="shared" si="2"/>
        <v>19</v>
      </c>
      <c r="R21" s="23" t="b">
        <f t="shared" si="3"/>
        <v>0</v>
      </c>
      <c r="S21" s="25">
        <f t="shared" si="4"/>
        <v>18.246707199999999</v>
      </c>
      <c r="T21" s="25">
        <f t="shared" si="5"/>
        <v>19</v>
      </c>
      <c r="U21" s="35">
        <f t="shared" si="6"/>
        <v>0</v>
      </c>
    </row>
    <row r="22" spans="1:21" ht="15" x14ac:dyDescent="0.25">
      <c r="A22" s="62" t="s">
        <v>621</v>
      </c>
      <c r="B22" s="35" t="s">
        <v>553</v>
      </c>
      <c r="C22" s="35" t="s">
        <v>312</v>
      </c>
      <c r="D22" s="52" t="s">
        <v>312</v>
      </c>
      <c r="E22" s="50" t="s">
        <v>313</v>
      </c>
      <c r="F22" s="35" t="s">
        <v>313</v>
      </c>
      <c r="G22" s="37" t="s">
        <v>313</v>
      </c>
      <c r="H22" s="19">
        <v>46729000</v>
      </c>
      <c r="I22" s="20">
        <v>48669000</v>
      </c>
      <c r="J22" s="36">
        <v>48669000</v>
      </c>
      <c r="K22" s="36">
        <f t="shared" si="0"/>
        <v>0</v>
      </c>
      <c r="L22" s="21">
        <v>4</v>
      </c>
      <c r="M22" s="22">
        <v>50</v>
      </c>
      <c r="N22" s="22">
        <v>3</v>
      </c>
      <c r="O22" s="23"/>
      <c r="P22" s="23">
        <f t="shared" si="1"/>
        <v>3.2446000000000002</v>
      </c>
      <c r="Q22" s="24">
        <f t="shared" si="2"/>
        <v>4</v>
      </c>
      <c r="R22" s="23" t="b">
        <f t="shared" si="3"/>
        <v>1</v>
      </c>
      <c r="S22" s="25">
        <f t="shared" si="4"/>
        <v>3.2446000000000002</v>
      </c>
      <c r="T22" s="25">
        <f t="shared" si="5"/>
        <v>4</v>
      </c>
      <c r="U22" s="35">
        <f t="shared" si="6"/>
        <v>0</v>
      </c>
    </row>
    <row r="23" spans="1:21" ht="15" x14ac:dyDescent="0.25">
      <c r="A23" s="62" t="s">
        <v>621</v>
      </c>
      <c r="B23" s="35" t="s">
        <v>562</v>
      </c>
      <c r="C23" s="35" t="s">
        <v>330</v>
      </c>
      <c r="D23" s="52" t="s">
        <v>330</v>
      </c>
      <c r="E23" s="50" t="s">
        <v>331</v>
      </c>
      <c r="F23" s="35" t="s">
        <v>331</v>
      </c>
      <c r="G23" s="37" t="s">
        <v>331</v>
      </c>
      <c r="H23" s="19">
        <v>29413000</v>
      </c>
      <c r="I23" s="20">
        <v>30433000</v>
      </c>
      <c r="J23" s="36">
        <v>30433000</v>
      </c>
      <c r="K23" s="36">
        <f t="shared" si="0"/>
        <v>0</v>
      </c>
      <c r="L23" s="21">
        <v>2</v>
      </c>
      <c r="M23" s="22">
        <v>14</v>
      </c>
      <c r="N23" s="22">
        <v>1</v>
      </c>
      <c r="O23" s="23"/>
      <c r="P23" s="23">
        <f t="shared" si="1"/>
        <v>2.0288666666666666</v>
      </c>
      <c r="Q23" s="24">
        <f t="shared" si="2"/>
        <v>3</v>
      </c>
      <c r="R23" s="23" t="b">
        <f t="shared" si="3"/>
        <v>0</v>
      </c>
      <c r="S23" s="25">
        <f t="shared" si="4"/>
        <v>2.0288666666666666</v>
      </c>
      <c r="T23" s="25">
        <f t="shared" si="5"/>
        <v>3</v>
      </c>
      <c r="U23" s="35">
        <f t="shared" si="6"/>
        <v>0</v>
      </c>
    </row>
    <row r="24" spans="1:21" ht="15" x14ac:dyDescent="0.25">
      <c r="A24" s="62" t="s">
        <v>621</v>
      </c>
      <c r="B24" s="35" t="s">
        <v>558</v>
      </c>
      <c r="C24" s="35" t="s">
        <v>322</v>
      </c>
      <c r="D24" s="52" t="s">
        <v>322</v>
      </c>
      <c r="E24" s="50" t="s">
        <v>323</v>
      </c>
      <c r="F24" s="35" t="s">
        <v>323</v>
      </c>
      <c r="G24" s="37" t="s">
        <v>323</v>
      </c>
      <c r="H24" s="19">
        <v>25423000</v>
      </c>
      <c r="I24" s="20">
        <v>26097000</v>
      </c>
      <c r="J24" s="36">
        <v>26097000</v>
      </c>
      <c r="K24" s="36">
        <f t="shared" si="0"/>
        <v>0</v>
      </c>
      <c r="L24" s="21">
        <v>2</v>
      </c>
      <c r="M24" s="22">
        <v>13</v>
      </c>
      <c r="N24" s="22">
        <v>1</v>
      </c>
      <c r="O24" s="23"/>
      <c r="P24" s="23">
        <f t="shared" si="1"/>
        <v>1.7398</v>
      </c>
      <c r="Q24" s="24">
        <f t="shared" si="2"/>
        <v>2</v>
      </c>
      <c r="R24" s="23" t="b">
        <f t="shared" si="3"/>
        <v>1</v>
      </c>
      <c r="S24" s="25">
        <f t="shared" si="4"/>
        <v>1.7398</v>
      </c>
      <c r="T24" s="25">
        <f t="shared" si="5"/>
        <v>2</v>
      </c>
      <c r="U24" s="35">
        <f t="shared" si="6"/>
        <v>0</v>
      </c>
    </row>
    <row r="25" spans="1:21" ht="15" x14ac:dyDescent="0.25">
      <c r="A25" s="62" t="s">
        <v>621</v>
      </c>
      <c r="B25" s="35" t="s">
        <v>563</v>
      </c>
      <c r="C25" s="35" t="s">
        <v>332</v>
      </c>
      <c r="D25" s="52" t="s">
        <v>332</v>
      </c>
      <c r="E25" s="50" t="s">
        <v>333</v>
      </c>
      <c r="F25" s="35" t="s">
        <v>333</v>
      </c>
      <c r="G25" s="37" t="s">
        <v>333</v>
      </c>
      <c r="H25" s="19">
        <v>24005000</v>
      </c>
      <c r="I25" s="20">
        <v>24408000</v>
      </c>
      <c r="J25" s="36">
        <v>24408000</v>
      </c>
      <c r="K25" s="36">
        <f t="shared" si="0"/>
        <v>0</v>
      </c>
      <c r="L25" s="21">
        <v>2</v>
      </c>
      <c r="M25" s="22">
        <v>29</v>
      </c>
      <c r="N25" s="22">
        <v>1</v>
      </c>
      <c r="O25" s="23"/>
      <c r="P25" s="23">
        <f t="shared" si="1"/>
        <v>1.6272</v>
      </c>
      <c r="Q25" s="24">
        <f t="shared" si="2"/>
        <v>2</v>
      </c>
      <c r="R25" s="23" t="b">
        <f t="shared" si="3"/>
        <v>1</v>
      </c>
      <c r="S25" s="25">
        <f t="shared" si="4"/>
        <v>1.6272</v>
      </c>
      <c r="T25" s="25">
        <f t="shared" si="5"/>
        <v>2</v>
      </c>
      <c r="U25" s="35">
        <f t="shared" si="6"/>
        <v>0</v>
      </c>
    </row>
    <row r="26" spans="1:21" ht="15" x14ac:dyDescent="0.25">
      <c r="A26" s="62" t="s">
        <v>621</v>
      </c>
      <c r="B26" s="35" t="s">
        <v>564</v>
      </c>
      <c r="C26" s="35" t="s">
        <v>334</v>
      </c>
      <c r="D26" s="79" t="s">
        <v>334</v>
      </c>
      <c r="E26" s="83" t="s">
        <v>335</v>
      </c>
      <c r="F26" s="35" t="s">
        <v>335</v>
      </c>
      <c r="G26" s="37" t="s">
        <v>335</v>
      </c>
      <c r="H26" s="19">
        <v>47470000</v>
      </c>
      <c r="I26" s="20">
        <v>49240000</v>
      </c>
      <c r="J26" s="36">
        <v>49240000</v>
      </c>
      <c r="K26" s="36">
        <f t="shared" si="0"/>
        <v>0</v>
      </c>
      <c r="L26" s="21">
        <v>4</v>
      </c>
      <c r="M26" s="22">
        <v>146</v>
      </c>
      <c r="N26" s="22">
        <v>7</v>
      </c>
      <c r="O26" s="23"/>
      <c r="P26" s="23">
        <f t="shared" si="1"/>
        <v>3.2826666666666666</v>
      </c>
      <c r="Q26" s="24">
        <f t="shared" si="2"/>
        <v>4</v>
      </c>
      <c r="R26" s="23" t="b">
        <f t="shared" si="3"/>
        <v>1</v>
      </c>
      <c r="S26" s="25">
        <f t="shared" si="4"/>
        <v>3.2826666666666666</v>
      </c>
      <c r="T26" s="25">
        <f t="shared" si="5"/>
        <v>4</v>
      </c>
      <c r="U26" s="35">
        <f t="shared" si="6"/>
        <v>0</v>
      </c>
    </row>
    <row r="27" spans="1:21" ht="15" x14ac:dyDescent="0.25">
      <c r="A27" s="62" t="s">
        <v>621</v>
      </c>
      <c r="B27" s="35" t="s">
        <v>508</v>
      </c>
      <c r="C27" s="35" t="s">
        <v>222</v>
      </c>
      <c r="D27" s="52" t="s">
        <v>222</v>
      </c>
      <c r="E27" s="50" t="s">
        <v>223</v>
      </c>
      <c r="F27" s="35" t="s">
        <v>223</v>
      </c>
      <c r="G27" s="37" t="s">
        <v>223</v>
      </c>
      <c r="H27" s="19">
        <v>117732000</v>
      </c>
      <c r="I27" s="20">
        <v>120037000</v>
      </c>
      <c r="J27" s="36">
        <v>120037000</v>
      </c>
      <c r="K27" s="36">
        <f t="shared" si="0"/>
        <v>0</v>
      </c>
      <c r="L27" s="21">
        <v>8</v>
      </c>
      <c r="M27" s="22">
        <v>17</v>
      </c>
      <c r="N27" s="22">
        <v>1</v>
      </c>
      <c r="O27" s="23"/>
      <c r="P27" s="23">
        <f t="shared" si="1"/>
        <v>8.0024666666666668</v>
      </c>
      <c r="Q27" s="24">
        <f t="shared" si="2"/>
        <v>9</v>
      </c>
      <c r="R27" s="23" t="b">
        <f t="shared" si="3"/>
        <v>0</v>
      </c>
      <c r="S27" s="25">
        <f t="shared" si="4"/>
        <v>8.0024666666666668</v>
      </c>
      <c r="T27" s="25">
        <f t="shared" si="5"/>
        <v>9</v>
      </c>
      <c r="U27" s="35">
        <f t="shared" si="6"/>
        <v>0</v>
      </c>
    </row>
    <row r="28" spans="1:21" ht="15" x14ac:dyDescent="0.25">
      <c r="A28" s="62" t="s">
        <v>621</v>
      </c>
      <c r="B28" s="35" t="s">
        <v>555</v>
      </c>
      <c r="C28" s="35" t="s">
        <v>316</v>
      </c>
      <c r="D28" s="52" t="s">
        <v>316</v>
      </c>
      <c r="E28" s="54" t="s">
        <v>317</v>
      </c>
      <c r="F28" s="35" t="s">
        <v>317</v>
      </c>
      <c r="G28" s="37" t="s">
        <v>317</v>
      </c>
      <c r="H28" s="19">
        <v>44613000</v>
      </c>
      <c r="I28" s="20">
        <v>45888000</v>
      </c>
      <c r="J28" s="36">
        <v>45888000</v>
      </c>
      <c r="K28" s="36">
        <f t="shared" si="0"/>
        <v>0</v>
      </c>
      <c r="L28" s="21">
        <v>3</v>
      </c>
      <c r="M28" s="22">
        <v>3</v>
      </c>
      <c r="N28" s="22">
        <v>0</v>
      </c>
      <c r="O28" s="23"/>
      <c r="P28" s="23">
        <f t="shared" si="1"/>
        <v>3.0592000000000001</v>
      </c>
      <c r="Q28" s="24">
        <f t="shared" si="2"/>
        <v>4</v>
      </c>
      <c r="R28" s="23" t="b">
        <f t="shared" si="3"/>
        <v>0</v>
      </c>
      <c r="S28" s="25">
        <f t="shared" si="4"/>
        <v>3.0592000000000001</v>
      </c>
      <c r="T28" s="25">
        <f t="shared" si="5"/>
        <v>4</v>
      </c>
      <c r="U28" s="35">
        <f t="shared" si="6"/>
        <v>0</v>
      </c>
    </row>
    <row r="29" spans="1:21" ht="15" x14ac:dyDescent="0.25">
      <c r="A29" s="62" t="s">
        <v>621</v>
      </c>
      <c r="B29" s="35" t="s">
        <v>519</v>
      </c>
      <c r="C29" s="35" t="s">
        <v>244</v>
      </c>
      <c r="D29" s="52" t="s">
        <v>244</v>
      </c>
      <c r="E29" s="54" t="s">
        <v>245</v>
      </c>
      <c r="F29" s="35" t="s">
        <v>245</v>
      </c>
      <c r="G29" s="37" t="s">
        <v>245</v>
      </c>
      <c r="H29" s="19">
        <v>50248000</v>
      </c>
      <c r="I29" s="20">
        <v>51804000</v>
      </c>
      <c r="J29" s="36">
        <v>51804000</v>
      </c>
      <c r="K29" s="36">
        <f t="shared" si="0"/>
        <v>0</v>
      </c>
      <c r="L29" s="21">
        <v>4</v>
      </c>
      <c r="M29" s="22">
        <v>14</v>
      </c>
      <c r="N29" s="22">
        <v>1</v>
      </c>
      <c r="O29" s="23"/>
      <c r="P29" s="23">
        <f t="shared" si="1"/>
        <v>3.4535999999999998</v>
      </c>
      <c r="Q29" s="24">
        <f t="shared" si="2"/>
        <v>4</v>
      </c>
      <c r="R29" s="23" t="b">
        <f t="shared" si="3"/>
        <v>1</v>
      </c>
      <c r="S29" s="25">
        <f t="shared" si="4"/>
        <v>3.4535999999999998</v>
      </c>
      <c r="T29" s="25">
        <f t="shared" si="5"/>
        <v>4</v>
      </c>
      <c r="U29" s="35">
        <f t="shared" si="6"/>
        <v>0</v>
      </c>
    </row>
    <row r="30" spans="1:21" ht="15" x14ac:dyDescent="0.25">
      <c r="A30" s="62" t="s">
        <v>621</v>
      </c>
      <c r="B30" s="35" t="s">
        <v>560</v>
      </c>
      <c r="C30" s="35" t="s">
        <v>326</v>
      </c>
      <c r="D30" s="52" t="s">
        <v>326</v>
      </c>
      <c r="E30" s="54" t="s">
        <v>327</v>
      </c>
      <c r="F30" s="35" t="s">
        <v>327</v>
      </c>
      <c r="G30" s="37" t="s">
        <v>327</v>
      </c>
      <c r="H30" s="19">
        <v>35608000</v>
      </c>
      <c r="I30" s="20">
        <v>36779000</v>
      </c>
      <c r="J30" s="36">
        <v>36779000</v>
      </c>
      <c r="K30" s="36">
        <f t="shared" si="0"/>
        <v>0</v>
      </c>
      <c r="L30" s="21">
        <v>3</v>
      </c>
      <c r="M30" s="22">
        <v>6</v>
      </c>
      <c r="N30" s="22">
        <v>0</v>
      </c>
      <c r="O30" s="23"/>
      <c r="P30" s="23">
        <f t="shared" si="1"/>
        <v>2.4519333333333333</v>
      </c>
      <c r="Q30" s="24">
        <f t="shared" si="2"/>
        <v>3</v>
      </c>
      <c r="R30" s="23" t="b">
        <f t="shared" si="3"/>
        <v>1</v>
      </c>
      <c r="S30" s="25">
        <f t="shared" si="4"/>
        <v>2.4519333333333333</v>
      </c>
      <c r="T30" s="25">
        <f t="shared" si="5"/>
        <v>3</v>
      </c>
      <c r="U30" s="35">
        <f t="shared" si="6"/>
        <v>0</v>
      </c>
    </row>
    <row r="31" spans="1:21" ht="15" x14ac:dyDescent="0.25">
      <c r="A31" s="62" t="s">
        <v>621</v>
      </c>
      <c r="B31" s="35" t="s">
        <v>565</v>
      </c>
      <c r="C31" s="35" t="s">
        <v>336</v>
      </c>
      <c r="D31" s="52" t="s">
        <v>336</v>
      </c>
      <c r="E31" s="50" t="s">
        <v>337</v>
      </c>
      <c r="F31" s="35" t="s">
        <v>337</v>
      </c>
      <c r="G31" s="37" t="s">
        <v>337</v>
      </c>
      <c r="H31" s="19">
        <v>45168000</v>
      </c>
      <c r="I31" s="20">
        <v>46937000</v>
      </c>
      <c r="J31" s="36">
        <v>46937000</v>
      </c>
      <c r="K31" s="36">
        <f t="shared" si="0"/>
        <v>0</v>
      </c>
      <c r="L31" s="21">
        <v>4</v>
      </c>
      <c r="M31" s="22">
        <v>78</v>
      </c>
      <c r="N31" s="22">
        <v>4</v>
      </c>
      <c r="O31" s="23"/>
      <c r="P31" s="23">
        <f t="shared" si="1"/>
        <v>3.1291333333333333</v>
      </c>
      <c r="Q31" s="24">
        <f t="shared" si="2"/>
        <v>4</v>
      </c>
      <c r="R31" s="23" t="b">
        <f t="shared" si="3"/>
        <v>1</v>
      </c>
      <c r="S31" s="25">
        <f t="shared" si="4"/>
        <v>3.1291333333333333</v>
      </c>
      <c r="T31" s="25">
        <f t="shared" si="5"/>
        <v>4</v>
      </c>
      <c r="U31" s="35">
        <f t="shared" si="6"/>
        <v>0</v>
      </c>
    </row>
    <row r="32" spans="1:21" ht="15" x14ac:dyDescent="0.25">
      <c r="A32" s="62" t="s">
        <v>621</v>
      </c>
      <c r="B32" s="35" t="s">
        <v>524</v>
      </c>
      <c r="C32" s="35" t="s">
        <v>254</v>
      </c>
      <c r="D32" s="52" t="s">
        <v>254</v>
      </c>
      <c r="E32" s="50" t="s">
        <v>255</v>
      </c>
      <c r="F32" s="35" t="s">
        <v>255</v>
      </c>
      <c r="G32" s="37" t="s">
        <v>255</v>
      </c>
      <c r="H32" s="19">
        <v>127921000</v>
      </c>
      <c r="I32" s="20">
        <v>135186000</v>
      </c>
      <c r="J32" s="36">
        <v>135186000</v>
      </c>
      <c r="K32" s="36">
        <f t="shared" si="0"/>
        <v>0</v>
      </c>
      <c r="L32" s="21">
        <v>9</v>
      </c>
      <c r="M32" s="22">
        <v>16</v>
      </c>
      <c r="N32" s="22">
        <v>1</v>
      </c>
      <c r="O32" s="23"/>
      <c r="P32" s="23">
        <f t="shared" si="1"/>
        <v>9.0123999999999995</v>
      </c>
      <c r="Q32" s="24">
        <f t="shared" si="2"/>
        <v>10</v>
      </c>
      <c r="R32" s="23" t="b">
        <f t="shared" si="3"/>
        <v>0</v>
      </c>
      <c r="S32" s="25">
        <f t="shared" si="4"/>
        <v>9.0123999999999995</v>
      </c>
      <c r="T32" s="25">
        <f t="shared" si="5"/>
        <v>10</v>
      </c>
      <c r="U32" s="35">
        <f t="shared" si="6"/>
        <v>0</v>
      </c>
    </row>
    <row r="33" spans="1:21" ht="15" x14ac:dyDescent="0.25">
      <c r="A33" s="62" t="s">
        <v>621</v>
      </c>
      <c r="B33" s="35" t="s">
        <v>566</v>
      </c>
      <c r="C33" s="35" t="s">
        <v>338</v>
      </c>
      <c r="D33" s="52" t="s">
        <v>338</v>
      </c>
      <c r="E33" s="50" t="s">
        <v>339</v>
      </c>
      <c r="F33" s="35" t="s">
        <v>339</v>
      </c>
      <c r="G33" s="37" t="s">
        <v>339</v>
      </c>
      <c r="H33" s="19">
        <v>83348000</v>
      </c>
      <c r="I33" s="20">
        <v>89253000</v>
      </c>
      <c r="J33" s="36">
        <v>89253000</v>
      </c>
      <c r="K33" s="36">
        <f t="shared" si="0"/>
        <v>0</v>
      </c>
      <c r="L33" s="21">
        <v>6</v>
      </c>
      <c r="M33" s="22">
        <v>9</v>
      </c>
      <c r="N33" s="22">
        <v>0</v>
      </c>
      <c r="O33" s="23"/>
      <c r="P33" s="23">
        <f t="shared" si="1"/>
        <v>5.9501999999999997</v>
      </c>
      <c r="Q33" s="24">
        <f t="shared" si="2"/>
        <v>6</v>
      </c>
      <c r="R33" s="23" t="b">
        <f t="shared" si="3"/>
        <v>1</v>
      </c>
      <c r="S33" s="25">
        <f t="shared" si="4"/>
        <v>5.9501999999999997</v>
      </c>
      <c r="T33" s="25">
        <f t="shared" si="5"/>
        <v>6</v>
      </c>
      <c r="U33" s="35">
        <f t="shared" si="6"/>
        <v>0</v>
      </c>
    </row>
    <row r="34" spans="1:21" ht="15" x14ac:dyDescent="0.25">
      <c r="A34" s="62" t="s">
        <v>621</v>
      </c>
      <c r="B34" s="35" t="s">
        <v>544</v>
      </c>
      <c r="C34" s="35" t="s">
        <v>294</v>
      </c>
      <c r="D34" s="52" t="s">
        <v>294</v>
      </c>
      <c r="E34" s="54" t="s">
        <v>295</v>
      </c>
      <c r="F34" s="35" t="s">
        <v>295</v>
      </c>
      <c r="G34" s="37" t="s">
        <v>295</v>
      </c>
      <c r="H34" s="19">
        <v>82909000</v>
      </c>
      <c r="I34" s="20">
        <v>86526000</v>
      </c>
      <c r="J34" s="36">
        <v>86526000</v>
      </c>
      <c r="K34" s="36">
        <f t="shared" si="0"/>
        <v>0</v>
      </c>
      <c r="L34" s="21">
        <v>6</v>
      </c>
      <c r="M34" s="22">
        <v>0</v>
      </c>
      <c r="N34" s="22">
        <v>0</v>
      </c>
      <c r="O34" s="23"/>
      <c r="P34" s="23">
        <f t="shared" si="1"/>
        <v>5.7683999999999997</v>
      </c>
      <c r="Q34" s="24">
        <f t="shared" si="2"/>
        <v>6</v>
      </c>
      <c r="R34" s="23" t="b">
        <f t="shared" si="3"/>
        <v>1</v>
      </c>
      <c r="S34" s="25">
        <f t="shared" si="4"/>
        <v>5.7683999999999997</v>
      </c>
      <c r="T34" s="25">
        <f t="shared" si="5"/>
        <v>6</v>
      </c>
      <c r="U34" s="35">
        <f t="shared" si="6"/>
        <v>0</v>
      </c>
    </row>
    <row r="35" spans="1:21" ht="15" x14ac:dyDescent="0.25">
      <c r="A35" s="62" t="s">
        <v>621</v>
      </c>
      <c r="B35" s="35" t="s">
        <v>516</v>
      </c>
      <c r="C35" s="35" t="s">
        <v>238</v>
      </c>
      <c r="D35" s="79" t="s">
        <v>238</v>
      </c>
      <c r="E35" s="83" t="s">
        <v>239</v>
      </c>
      <c r="F35" s="35" t="s">
        <v>239</v>
      </c>
      <c r="G35" s="37" t="s">
        <v>239</v>
      </c>
      <c r="H35" s="19">
        <v>112779000</v>
      </c>
      <c r="I35" s="20">
        <v>117474000</v>
      </c>
      <c r="J35" s="36">
        <v>117474000</v>
      </c>
      <c r="K35" s="36">
        <f t="shared" si="0"/>
        <v>0</v>
      </c>
      <c r="L35" s="21">
        <v>8</v>
      </c>
      <c r="M35" s="22">
        <v>8</v>
      </c>
      <c r="N35" s="22">
        <v>0</v>
      </c>
      <c r="O35" s="23"/>
      <c r="P35" s="23">
        <f t="shared" si="1"/>
        <v>7.8315999999999999</v>
      </c>
      <c r="Q35" s="24">
        <f t="shared" ref="Q35:Q66" si="7">ROUNDUP(P35,0)</f>
        <v>8</v>
      </c>
      <c r="R35" s="23" t="b">
        <f t="shared" ref="R35:R66" si="8">Q35=L35</f>
        <v>1</v>
      </c>
      <c r="S35" s="25">
        <f t="shared" si="4"/>
        <v>7.8315999999999999</v>
      </c>
      <c r="T35" s="25">
        <f t="shared" si="5"/>
        <v>8</v>
      </c>
      <c r="U35" s="35">
        <f t="shared" si="6"/>
        <v>0</v>
      </c>
    </row>
    <row r="36" spans="1:21" ht="15" x14ac:dyDescent="0.25">
      <c r="A36" s="62" t="s">
        <v>621</v>
      </c>
      <c r="B36" s="35" t="s">
        <v>574</v>
      </c>
      <c r="C36" s="35" t="s">
        <v>354</v>
      </c>
      <c r="D36" s="52" t="s">
        <v>354</v>
      </c>
      <c r="E36" s="54" t="s">
        <v>355</v>
      </c>
      <c r="F36" s="35" t="s">
        <v>355</v>
      </c>
      <c r="G36" s="37" t="s">
        <v>355</v>
      </c>
      <c r="H36" s="19">
        <v>59512000</v>
      </c>
      <c r="I36" s="20">
        <v>61484000</v>
      </c>
      <c r="J36" s="36">
        <v>61484000</v>
      </c>
      <c r="K36" s="36">
        <f t="shared" ref="K36:K67" si="9">J36-I36</f>
        <v>0</v>
      </c>
      <c r="L36" s="21">
        <v>4</v>
      </c>
      <c r="M36" s="22">
        <v>2</v>
      </c>
      <c r="N36" s="22">
        <v>0</v>
      </c>
      <c r="O36" s="23"/>
      <c r="P36" s="23">
        <f t="shared" ref="P36:P67" si="10">I36/15000000</f>
        <v>4.0989333333333331</v>
      </c>
      <c r="Q36" s="24">
        <f t="shared" si="7"/>
        <v>5</v>
      </c>
      <c r="R36" s="23" t="b">
        <f t="shared" si="8"/>
        <v>0</v>
      </c>
      <c r="S36" s="25">
        <f t="shared" si="4"/>
        <v>4.0989333333333331</v>
      </c>
      <c r="T36" s="25">
        <f t="shared" ref="T36:T67" si="11">ROUNDUP(S36,0)</f>
        <v>5</v>
      </c>
      <c r="U36" s="35">
        <f t="shared" ref="U36:U67" si="12">Q36-T36</f>
        <v>0</v>
      </c>
    </row>
    <row r="37" spans="1:21" ht="15" x14ac:dyDescent="0.25">
      <c r="A37" s="62" t="s">
        <v>621</v>
      </c>
      <c r="B37" s="35" t="s">
        <v>556</v>
      </c>
      <c r="C37" s="35" t="s">
        <v>318</v>
      </c>
      <c r="D37" s="52" t="s">
        <v>318</v>
      </c>
      <c r="E37" s="50" t="s">
        <v>319</v>
      </c>
      <c r="F37" s="35" t="s">
        <v>319</v>
      </c>
      <c r="G37" s="37" t="s">
        <v>319</v>
      </c>
      <c r="H37" s="19">
        <v>87582000</v>
      </c>
      <c r="I37" s="20">
        <v>92358000</v>
      </c>
      <c r="J37" s="36">
        <v>92358000</v>
      </c>
      <c r="K37" s="36">
        <f t="shared" si="9"/>
        <v>0</v>
      </c>
      <c r="L37" s="21">
        <v>6</v>
      </c>
      <c r="M37" s="22">
        <v>3</v>
      </c>
      <c r="N37" s="22">
        <v>0</v>
      </c>
      <c r="O37" s="23"/>
      <c r="P37" s="23">
        <f t="shared" si="10"/>
        <v>6.1571999999999996</v>
      </c>
      <c r="Q37" s="24">
        <f t="shared" si="7"/>
        <v>7</v>
      </c>
      <c r="R37" s="23" t="b">
        <f t="shared" si="8"/>
        <v>0</v>
      </c>
      <c r="S37" s="25">
        <f t="shared" si="4"/>
        <v>6.1571999999999996</v>
      </c>
      <c r="T37" s="25">
        <f t="shared" si="11"/>
        <v>7</v>
      </c>
      <c r="U37" s="35">
        <f t="shared" si="12"/>
        <v>0</v>
      </c>
    </row>
    <row r="38" spans="1:21" ht="15" x14ac:dyDescent="0.25">
      <c r="A38" s="62" t="s">
        <v>621</v>
      </c>
      <c r="B38" s="35" t="s">
        <v>523</v>
      </c>
      <c r="C38" s="35" t="s">
        <v>252</v>
      </c>
      <c r="D38" s="52" t="s">
        <v>252</v>
      </c>
      <c r="E38" s="54" t="s">
        <v>253</v>
      </c>
      <c r="F38" s="35" t="s">
        <v>253</v>
      </c>
      <c r="G38" s="37" t="s">
        <v>253</v>
      </c>
      <c r="H38" s="19">
        <v>134302000</v>
      </c>
      <c r="I38" s="20">
        <v>137781000</v>
      </c>
      <c r="J38" s="36">
        <v>137781000</v>
      </c>
      <c r="K38" s="36">
        <f t="shared" si="9"/>
        <v>0</v>
      </c>
      <c r="L38" s="21">
        <v>9</v>
      </c>
      <c r="M38" s="22">
        <v>23</v>
      </c>
      <c r="N38" s="22">
        <v>1</v>
      </c>
      <c r="O38" s="23"/>
      <c r="P38" s="23">
        <f t="shared" si="10"/>
        <v>9.1853999999999996</v>
      </c>
      <c r="Q38" s="24">
        <f t="shared" si="7"/>
        <v>10</v>
      </c>
      <c r="R38" s="23" t="b">
        <f t="shared" si="8"/>
        <v>0</v>
      </c>
      <c r="S38" s="25">
        <f t="shared" si="4"/>
        <v>9.1853999999999996</v>
      </c>
      <c r="T38" s="25">
        <f t="shared" si="11"/>
        <v>10</v>
      </c>
      <c r="U38" s="35">
        <f t="shared" si="12"/>
        <v>0</v>
      </c>
    </row>
    <row r="39" spans="1:21" ht="15" x14ac:dyDescent="0.25">
      <c r="A39" s="62" t="s">
        <v>621</v>
      </c>
      <c r="B39" s="35" t="s">
        <v>561</v>
      </c>
      <c r="C39" s="35" t="s">
        <v>328</v>
      </c>
      <c r="D39" s="52" t="s">
        <v>328</v>
      </c>
      <c r="E39" s="54" t="s">
        <v>329</v>
      </c>
      <c r="F39" s="35" t="s">
        <v>329</v>
      </c>
      <c r="G39" s="37" t="s">
        <v>329</v>
      </c>
      <c r="H39" s="19">
        <v>61788000</v>
      </c>
      <c r="I39" s="20">
        <v>62893000</v>
      </c>
      <c r="J39" s="36">
        <v>62893000</v>
      </c>
      <c r="K39" s="36">
        <f t="shared" si="9"/>
        <v>0</v>
      </c>
      <c r="L39" s="21">
        <v>5</v>
      </c>
      <c r="M39" s="22">
        <v>19</v>
      </c>
      <c r="N39" s="22">
        <v>1</v>
      </c>
      <c r="O39" s="23"/>
      <c r="P39" s="23">
        <f t="shared" si="10"/>
        <v>4.1928666666666663</v>
      </c>
      <c r="Q39" s="24">
        <f t="shared" si="7"/>
        <v>5</v>
      </c>
      <c r="R39" s="23" t="b">
        <f t="shared" si="8"/>
        <v>1</v>
      </c>
      <c r="S39" s="25">
        <f t="shared" si="4"/>
        <v>4.1928666666666663</v>
      </c>
      <c r="T39" s="25">
        <f t="shared" si="11"/>
        <v>5</v>
      </c>
      <c r="U39" s="35">
        <f t="shared" si="12"/>
        <v>0</v>
      </c>
    </row>
    <row r="40" spans="1:21" ht="15" x14ac:dyDescent="0.25">
      <c r="A40" s="62" t="s">
        <v>621</v>
      </c>
      <c r="B40" s="35" t="s">
        <v>542</v>
      </c>
      <c r="C40" s="35" t="s">
        <v>290</v>
      </c>
      <c r="D40" s="52" t="s">
        <v>290</v>
      </c>
      <c r="E40" s="54" t="s">
        <v>291</v>
      </c>
      <c r="F40" s="35" t="s">
        <v>291</v>
      </c>
      <c r="G40" s="37" t="s">
        <v>291</v>
      </c>
      <c r="H40" s="19">
        <v>95679000</v>
      </c>
      <c r="I40" s="20">
        <v>98645000</v>
      </c>
      <c r="J40" s="36">
        <v>98645000</v>
      </c>
      <c r="K40" s="36">
        <f t="shared" si="9"/>
        <v>0</v>
      </c>
      <c r="L40" s="21">
        <v>7</v>
      </c>
      <c r="M40" s="22">
        <v>21</v>
      </c>
      <c r="N40" s="22">
        <v>1</v>
      </c>
      <c r="O40" s="23"/>
      <c r="P40" s="23">
        <f t="shared" si="10"/>
        <v>6.5763333333333334</v>
      </c>
      <c r="Q40" s="24">
        <f t="shared" si="7"/>
        <v>7</v>
      </c>
      <c r="R40" s="23" t="b">
        <f t="shared" si="8"/>
        <v>1</v>
      </c>
      <c r="S40" s="25">
        <f t="shared" si="4"/>
        <v>6.5763333333333334</v>
      </c>
      <c r="T40" s="25">
        <f t="shared" si="11"/>
        <v>7</v>
      </c>
      <c r="U40" s="35">
        <f t="shared" si="12"/>
        <v>0</v>
      </c>
    </row>
    <row r="41" spans="1:21" ht="15" x14ac:dyDescent="0.25">
      <c r="A41" s="62" t="s">
        <v>621</v>
      </c>
      <c r="B41" s="35" t="s">
        <v>537</v>
      </c>
      <c r="C41" s="35" t="s">
        <v>280</v>
      </c>
      <c r="D41" s="52" t="s">
        <v>280</v>
      </c>
      <c r="E41" s="54" t="s">
        <v>281</v>
      </c>
      <c r="F41" s="35" t="s">
        <v>281</v>
      </c>
      <c r="G41" s="37" t="s">
        <v>281</v>
      </c>
      <c r="H41" s="19">
        <v>56471000</v>
      </c>
      <c r="I41" s="20">
        <v>58444000</v>
      </c>
      <c r="J41" s="36">
        <v>58444000</v>
      </c>
      <c r="K41" s="36">
        <f t="shared" si="9"/>
        <v>0</v>
      </c>
      <c r="L41" s="21">
        <v>4</v>
      </c>
      <c r="M41" s="22">
        <v>17</v>
      </c>
      <c r="N41" s="22">
        <v>1</v>
      </c>
      <c r="O41" s="23"/>
      <c r="P41" s="23">
        <f t="shared" si="10"/>
        <v>3.8962666666666665</v>
      </c>
      <c r="Q41" s="24">
        <f t="shared" si="7"/>
        <v>4</v>
      </c>
      <c r="R41" s="23" t="b">
        <f t="shared" si="8"/>
        <v>1</v>
      </c>
      <c r="S41" s="25">
        <f t="shared" si="4"/>
        <v>3.8962666666666665</v>
      </c>
      <c r="T41" s="25">
        <f t="shared" si="11"/>
        <v>4</v>
      </c>
      <c r="U41" s="35">
        <f t="shared" si="12"/>
        <v>0</v>
      </c>
    </row>
    <row r="42" spans="1:21" ht="15" x14ac:dyDescent="0.25">
      <c r="A42" s="62" t="s">
        <v>621</v>
      </c>
      <c r="B42" s="35" t="s">
        <v>521</v>
      </c>
      <c r="C42" s="35" t="s">
        <v>248</v>
      </c>
      <c r="D42" s="52" t="s">
        <v>248</v>
      </c>
      <c r="E42" s="50" t="s">
        <v>249</v>
      </c>
      <c r="F42" s="35" t="s">
        <v>249</v>
      </c>
      <c r="G42" s="37" t="s">
        <v>249</v>
      </c>
      <c r="H42" s="19">
        <v>139151000</v>
      </c>
      <c r="I42" s="20">
        <v>142194000</v>
      </c>
      <c r="J42" s="36">
        <v>142194000</v>
      </c>
      <c r="K42" s="36">
        <f t="shared" si="9"/>
        <v>0</v>
      </c>
      <c r="L42" s="21">
        <v>10</v>
      </c>
      <c r="M42" s="22">
        <v>10</v>
      </c>
      <c r="N42" s="22">
        <v>1</v>
      </c>
      <c r="O42" s="23"/>
      <c r="P42" s="23">
        <f t="shared" si="10"/>
        <v>9.4795999999999996</v>
      </c>
      <c r="Q42" s="24">
        <f t="shared" si="7"/>
        <v>10</v>
      </c>
      <c r="R42" s="23" t="b">
        <f t="shared" si="8"/>
        <v>1</v>
      </c>
      <c r="S42" s="25">
        <f t="shared" si="4"/>
        <v>9.4795999999999996</v>
      </c>
      <c r="T42" s="25">
        <f t="shared" si="11"/>
        <v>10</v>
      </c>
      <c r="U42" s="35">
        <f t="shared" si="12"/>
        <v>0</v>
      </c>
    </row>
    <row r="43" spans="1:21" ht="15" x14ac:dyDescent="0.25">
      <c r="A43" s="62" t="s">
        <v>621</v>
      </c>
      <c r="B43" s="35" t="s">
        <v>522</v>
      </c>
      <c r="C43" s="35" t="s">
        <v>250</v>
      </c>
      <c r="D43" s="79" t="s">
        <v>250</v>
      </c>
      <c r="E43" s="83" t="s">
        <v>251</v>
      </c>
      <c r="F43" s="35" t="s">
        <v>251</v>
      </c>
      <c r="G43" s="37" t="s">
        <v>251</v>
      </c>
      <c r="H43" s="19">
        <v>210442000</v>
      </c>
      <c r="I43" s="20">
        <v>218152000</v>
      </c>
      <c r="J43" s="36">
        <v>218152000</v>
      </c>
      <c r="K43" s="36">
        <f t="shared" si="9"/>
        <v>0</v>
      </c>
      <c r="L43" s="21">
        <v>15</v>
      </c>
      <c r="M43" s="22">
        <v>18</v>
      </c>
      <c r="N43" s="22">
        <v>1</v>
      </c>
      <c r="O43" s="23"/>
      <c r="P43" s="23">
        <f t="shared" si="10"/>
        <v>14.543466666666667</v>
      </c>
      <c r="Q43" s="24">
        <f t="shared" si="7"/>
        <v>15</v>
      </c>
      <c r="R43" s="23" t="b">
        <f t="shared" si="8"/>
        <v>1</v>
      </c>
      <c r="S43" s="25">
        <f t="shared" si="4"/>
        <v>14.543466666666667</v>
      </c>
      <c r="T43" s="25">
        <f t="shared" si="11"/>
        <v>15</v>
      </c>
      <c r="U43" s="35">
        <f t="shared" si="12"/>
        <v>0</v>
      </c>
    </row>
    <row r="44" spans="1:21" ht="15" x14ac:dyDescent="0.25">
      <c r="A44" s="62" t="s">
        <v>621</v>
      </c>
      <c r="B44" s="35" t="s">
        <v>567</v>
      </c>
      <c r="C44" s="35" t="s">
        <v>340</v>
      </c>
      <c r="D44" s="52" t="s">
        <v>340</v>
      </c>
      <c r="E44" s="50" t="s">
        <v>341</v>
      </c>
      <c r="F44" s="35" t="s">
        <v>341</v>
      </c>
      <c r="G44" s="37" t="s">
        <v>341</v>
      </c>
      <c r="H44" s="19">
        <v>267638000</v>
      </c>
      <c r="I44" s="20">
        <v>286500000</v>
      </c>
      <c r="J44" s="36">
        <v>286500000</v>
      </c>
      <c r="K44" s="36">
        <f t="shared" si="9"/>
        <v>0</v>
      </c>
      <c r="L44" s="21">
        <v>18</v>
      </c>
      <c r="M44" s="22">
        <v>24</v>
      </c>
      <c r="N44" s="22">
        <v>1</v>
      </c>
      <c r="O44" s="23"/>
      <c r="P44" s="23">
        <f t="shared" si="10"/>
        <v>19.100000000000001</v>
      </c>
      <c r="Q44" s="24">
        <f t="shared" si="7"/>
        <v>20</v>
      </c>
      <c r="R44" s="23" t="b">
        <f t="shared" si="8"/>
        <v>0</v>
      </c>
      <c r="S44" s="25">
        <f t="shared" si="4"/>
        <v>19.100000000000001</v>
      </c>
      <c r="T44" s="25">
        <f t="shared" si="11"/>
        <v>20</v>
      </c>
      <c r="U44" s="35">
        <f t="shared" si="12"/>
        <v>0</v>
      </c>
    </row>
    <row r="45" spans="1:21" ht="15" x14ac:dyDescent="0.25">
      <c r="A45" s="62" t="s">
        <v>621</v>
      </c>
      <c r="B45" s="35" t="s">
        <v>517</v>
      </c>
      <c r="C45" s="35" t="s">
        <v>240</v>
      </c>
      <c r="D45" s="52" t="s">
        <v>240</v>
      </c>
      <c r="E45" s="50" t="s">
        <v>241</v>
      </c>
      <c r="F45" s="35" t="s">
        <v>241</v>
      </c>
      <c r="G45" s="37" t="s">
        <v>241</v>
      </c>
      <c r="H45" s="19">
        <v>251219000</v>
      </c>
      <c r="I45" s="20">
        <v>266463000</v>
      </c>
      <c r="J45" s="36">
        <v>266463000</v>
      </c>
      <c r="K45" s="36">
        <f t="shared" si="9"/>
        <v>0</v>
      </c>
      <c r="L45" s="21">
        <v>17</v>
      </c>
      <c r="M45" s="22">
        <v>44</v>
      </c>
      <c r="N45" s="22">
        <v>2</v>
      </c>
      <c r="O45" s="23"/>
      <c r="P45" s="23">
        <f t="shared" si="10"/>
        <v>17.764199999999999</v>
      </c>
      <c r="Q45" s="24">
        <f t="shared" si="7"/>
        <v>18</v>
      </c>
      <c r="R45" s="23" t="b">
        <f t="shared" si="8"/>
        <v>0</v>
      </c>
      <c r="S45" s="25">
        <f t="shared" si="4"/>
        <v>17.764199999999999</v>
      </c>
      <c r="T45" s="25">
        <f t="shared" si="11"/>
        <v>18</v>
      </c>
      <c r="U45" s="35">
        <f t="shared" si="12"/>
        <v>0</v>
      </c>
    </row>
    <row r="46" spans="1:21" ht="15" x14ac:dyDescent="0.25">
      <c r="A46" s="62" t="s">
        <v>621</v>
      </c>
      <c r="B46" s="35" t="s">
        <v>568</v>
      </c>
      <c r="C46" s="35" t="s">
        <v>342</v>
      </c>
      <c r="D46" s="52" t="s">
        <v>342</v>
      </c>
      <c r="E46" s="50" t="s">
        <v>343</v>
      </c>
      <c r="F46" s="35" t="s">
        <v>343</v>
      </c>
      <c r="G46" s="37" t="s">
        <v>343</v>
      </c>
      <c r="H46" s="19">
        <v>49664000</v>
      </c>
      <c r="I46" s="20">
        <v>51676000</v>
      </c>
      <c r="J46" s="36">
        <v>51676000</v>
      </c>
      <c r="K46" s="36">
        <f t="shared" si="9"/>
        <v>0</v>
      </c>
      <c r="L46" s="21">
        <v>4</v>
      </c>
      <c r="M46" s="22">
        <v>94</v>
      </c>
      <c r="N46" s="22">
        <v>5</v>
      </c>
      <c r="O46" s="23"/>
      <c r="P46" s="23">
        <f t="shared" si="10"/>
        <v>3.4450666666666665</v>
      </c>
      <c r="Q46" s="24">
        <f t="shared" si="7"/>
        <v>4</v>
      </c>
      <c r="R46" s="23" t="b">
        <f t="shared" si="8"/>
        <v>1</v>
      </c>
      <c r="S46" s="25">
        <f t="shared" si="4"/>
        <v>3.4450666666666665</v>
      </c>
      <c r="T46" s="25">
        <f t="shared" si="11"/>
        <v>4</v>
      </c>
      <c r="U46" s="35">
        <f t="shared" si="12"/>
        <v>0</v>
      </c>
    </row>
    <row r="47" spans="1:21" ht="15" x14ac:dyDescent="0.25">
      <c r="A47" s="62" t="s">
        <v>621</v>
      </c>
      <c r="B47" s="35" t="s">
        <v>543</v>
      </c>
      <c r="C47" s="35" t="s">
        <v>292</v>
      </c>
      <c r="D47" s="52" t="s">
        <v>292</v>
      </c>
      <c r="E47" s="54" t="s">
        <v>293</v>
      </c>
      <c r="F47" s="35" t="s">
        <v>293</v>
      </c>
      <c r="G47" s="37" t="s">
        <v>293</v>
      </c>
      <c r="H47" s="19">
        <v>34878000</v>
      </c>
      <c r="I47" s="20">
        <v>35663000</v>
      </c>
      <c r="J47" s="36">
        <v>35663000</v>
      </c>
      <c r="K47" s="36">
        <f t="shared" si="9"/>
        <v>0</v>
      </c>
      <c r="L47" s="21">
        <v>3</v>
      </c>
      <c r="M47" s="22">
        <v>26</v>
      </c>
      <c r="N47" s="22">
        <v>1</v>
      </c>
      <c r="O47" s="23"/>
      <c r="P47" s="23">
        <f t="shared" si="10"/>
        <v>2.3775333333333335</v>
      </c>
      <c r="Q47" s="24">
        <f t="shared" si="7"/>
        <v>3</v>
      </c>
      <c r="R47" s="23" t="b">
        <f t="shared" si="8"/>
        <v>1</v>
      </c>
      <c r="S47" s="25">
        <f t="shared" si="4"/>
        <v>2.3775333333333335</v>
      </c>
      <c r="T47" s="25">
        <f t="shared" si="11"/>
        <v>3</v>
      </c>
      <c r="U47" s="35">
        <f t="shared" si="12"/>
        <v>0</v>
      </c>
    </row>
    <row r="48" spans="1:21" ht="15" x14ac:dyDescent="0.25">
      <c r="A48" s="62" t="s">
        <v>621</v>
      </c>
      <c r="B48" s="35" t="s">
        <v>570</v>
      </c>
      <c r="C48" s="35" t="s">
        <v>346</v>
      </c>
      <c r="D48" s="52" t="s">
        <v>346</v>
      </c>
      <c r="E48" s="50" t="s">
        <v>347</v>
      </c>
      <c r="F48" s="35" t="s">
        <v>347</v>
      </c>
      <c r="G48" s="37" t="s">
        <v>347</v>
      </c>
      <c r="H48" s="19">
        <v>66908000</v>
      </c>
      <c r="I48" s="20">
        <v>68633000</v>
      </c>
      <c r="J48" s="36">
        <v>68633000</v>
      </c>
      <c r="K48" s="36">
        <f t="shared" si="9"/>
        <v>0</v>
      </c>
      <c r="L48" s="21">
        <v>5</v>
      </c>
      <c r="M48" s="22">
        <v>72</v>
      </c>
      <c r="N48" s="22">
        <v>4</v>
      </c>
      <c r="O48" s="23"/>
      <c r="P48" s="23">
        <f t="shared" si="10"/>
        <v>4.5755333333333335</v>
      </c>
      <c r="Q48" s="24">
        <f t="shared" si="7"/>
        <v>5</v>
      </c>
      <c r="R48" s="23" t="b">
        <f t="shared" si="8"/>
        <v>1</v>
      </c>
      <c r="S48" s="25">
        <f t="shared" si="4"/>
        <v>4.5755333333333335</v>
      </c>
      <c r="T48" s="25">
        <f t="shared" si="11"/>
        <v>5</v>
      </c>
      <c r="U48" s="35">
        <f t="shared" si="12"/>
        <v>0</v>
      </c>
    </row>
    <row r="49" spans="1:21" ht="15" x14ac:dyDescent="0.25">
      <c r="A49" s="62" t="s">
        <v>621</v>
      </c>
      <c r="B49" s="35" t="s">
        <v>571</v>
      </c>
      <c r="C49" s="35" t="s">
        <v>348</v>
      </c>
      <c r="D49" s="52" t="s">
        <v>348</v>
      </c>
      <c r="E49" s="50" t="s">
        <v>349</v>
      </c>
      <c r="F49" s="35" t="s">
        <v>349</v>
      </c>
      <c r="G49" s="37" t="s">
        <v>349</v>
      </c>
      <c r="H49" s="19">
        <v>37245000</v>
      </c>
      <c r="I49" s="20">
        <v>38490000</v>
      </c>
      <c r="J49" s="36">
        <v>38490000</v>
      </c>
      <c r="K49" s="36">
        <f t="shared" si="9"/>
        <v>0</v>
      </c>
      <c r="L49" s="21">
        <v>3</v>
      </c>
      <c r="M49" s="22">
        <v>62</v>
      </c>
      <c r="N49" s="22">
        <v>3</v>
      </c>
      <c r="O49" s="23"/>
      <c r="P49" s="23">
        <f t="shared" si="10"/>
        <v>2.5659999999999998</v>
      </c>
      <c r="Q49" s="24">
        <f t="shared" si="7"/>
        <v>3</v>
      </c>
      <c r="R49" s="23" t="b">
        <f t="shared" si="8"/>
        <v>1</v>
      </c>
      <c r="S49" s="25">
        <f t="shared" si="4"/>
        <v>2.5659999999999998</v>
      </c>
      <c r="T49" s="25">
        <f t="shared" si="11"/>
        <v>3</v>
      </c>
      <c r="U49" s="35">
        <f t="shared" si="12"/>
        <v>0</v>
      </c>
    </row>
    <row r="50" spans="1:21" ht="15" x14ac:dyDescent="0.25">
      <c r="A50" s="62" t="s">
        <v>621</v>
      </c>
      <c r="B50" s="35" t="s">
        <v>557</v>
      </c>
      <c r="C50" s="35" t="s">
        <v>320</v>
      </c>
      <c r="D50" s="52" t="s">
        <v>320</v>
      </c>
      <c r="E50" s="50" t="s">
        <v>321</v>
      </c>
      <c r="F50" s="35" t="s">
        <v>321</v>
      </c>
      <c r="G50" s="37" t="s">
        <v>321</v>
      </c>
      <c r="H50" s="19">
        <v>109544000</v>
      </c>
      <c r="I50" s="20">
        <v>114223000</v>
      </c>
      <c r="J50" s="36">
        <v>114223000</v>
      </c>
      <c r="K50" s="36">
        <f t="shared" si="9"/>
        <v>0</v>
      </c>
      <c r="L50" s="21">
        <v>8</v>
      </c>
      <c r="M50" s="22">
        <v>91</v>
      </c>
      <c r="N50" s="22">
        <v>5</v>
      </c>
      <c r="O50" s="23"/>
      <c r="P50" s="23">
        <f t="shared" si="10"/>
        <v>7.6148666666666669</v>
      </c>
      <c r="Q50" s="24">
        <f t="shared" si="7"/>
        <v>8</v>
      </c>
      <c r="R50" s="23" t="b">
        <f t="shared" si="8"/>
        <v>1</v>
      </c>
      <c r="S50" s="25">
        <f t="shared" si="4"/>
        <v>7.6148666666666669</v>
      </c>
      <c r="T50" s="25">
        <f t="shared" si="11"/>
        <v>8</v>
      </c>
      <c r="U50" s="35">
        <f t="shared" si="12"/>
        <v>0</v>
      </c>
    </row>
    <row r="51" spans="1:21" ht="15" x14ac:dyDescent="0.25">
      <c r="A51" s="62" t="s">
        <v>621</v>
      </c>
      <c r="B51" s="35" t="s">
        <v>572</v>
      </c>
      <c r="C51" s="35" t="s">
        <v>350</v>
      </c>
      <c r="D51" s="52" t="s">
        <v>350</v>
      </c>
      <c r="E51" s="50" t="s">
        <v>351</v>
      </c>
      <c r="F51" s="35" t="s">
        <v>351</v>
      </c>
      <c r="G51" s="37" t="s">
        <v>351</v>
      </c>
      <c r="H51" s="19">
        <v>25890000</v>
      </c>
      <c r="I51" s="20">
        <v>26601000</v>
      </c>
      <c r="J51" s="36">
        <v>26601000</v>
      </c>
      <c r="K51" s="36">
        <f t="shared" si="9"/>
        <v>0</v>
      </c>
      <c r="L51" s="21">
        <v>2</v>
      </c>
      <c r="M51" s="22">
        <v>56</v>
      </c>
      <c r="N51" s="22">
        <v>3</v>
      </c>
      <c r="O51" s="23"/>
      <c r="P51" s="23">
        <f t="shared" si="10"/>
        <v>1.7734000000000001</v>
      </c>
      <c r="Q51" s="24">
        <f t="shared" si="7"/>
        <v>2</v>
      </c>
      <c r="R51" s="23" t="b">
        <f t="shared" si="8"/>
        <v>1</v>
      </c>
      <c r="S51" s="25">
        <f t="shared" si="4"/>
        <v>1.7734000000000001</v>
      </c>
      <c r="T51" s="25">
        <f t="shared" si="11"/>
        <v>2</v>
      </c>
      <c r="U51" s="35">
        <f t="shared" si="12"/>
        <v>0</v>
      </c>
    </row>
    <row r="52" spans="1:21" ht="15" x14ac:dyDescent="0.25">
      <c r="A52" s="62" t="s">
        <v>621</v>
      </c>
      <c r="B52" s="35" t="s">
        <v>545</v>
      </c>
      <c r="C52" s="35" t="s">
        <v>296</v>
      </c>
      <c r="D52" s="52" t="s">
        <v>296</v>
      </c>
      <c r="E52" s="54" t="s">
        <v>297</v>
      </c>
      <c r="F52" s="35" t="s">
        <v>297</v>
      </c>
      <c r="G52" s="37" t="s">
        <v>297</v>
      </c>
      <c r="H52" s="19">
        <v>67332000</v>
      </c>
      <c r="I52" s="20">
        <v>68879000</v>
      </c>
      <c r="J52" s="36">
        <v>68879000</v>
      </c>
      <c r="K52" s="36">
        <f t="shared" si="9"/>
        <v>0</v>
      </c>
      <c r="L52" s="21">
        <v>5</v>
      </c>
      <c r="M52" s="22">
        <v>19</v>
      </c>
      <c r="N52" s="22">
        <v>1</v>
      </c>
      <c r="O52" s="23"/>
      <c r="P52" s="23">
        <f t="shared" si="10"/>
        <v>4.5919333333333334</v>
      </c>
      <c r="Q52" s="24">
        <f t="shared" si="7"/>
        <v>5</v>
      </c>
      <c r="R52" s="23" t="b">
        <f t="shared" si="8"/>
        <v>1</v>
      </c>
      <c r="S52" s="25">
        <f t="shared" si="4"/>
        <v>4.5919333333333334</v>
      </c>
      <c r="T52" s="25">
        <f t="shared" si="11"/>
        <v>5</v>
      </c>
      <c r="U52" s="35">
        <f t="shared" si="12"/>
        <v>0</v>
      </c>
    </row>
    <row r="53" spans="1:21" ht="15" x14ac:dyDescent="0.25">
      <c r="A53" s="62" t="s">
        <v>621</v>
      </c>
      <c r="B53" s="35" t="s">
        <v>575</v>
      </c>
      <c r="C53" s="35" t="s">
        <v>356</v>
      </c>
      <c r="D53" s="52" t="s">
        <v>356</v>
      </c>
      <c r="E53" s="54" t="s">
        <v>357</v>
      </c>
      <c r="F53" s="35" t="s">
        <v>357</v>
      </c>
      <c r="G53" s="37" t="s">
        <v>357</v>
      </c>
      <c r="H53" s="19">
        <v>56469000</v>
      </c>
      <c r="I53" s="20">
        <v>58293000</v>
      </c>
      <c r="J53" s="36">
        <v>58293000</v>
      </c>
      <c r="K53" s="36">
        <f t="shared" si="9"/>
        <v>0</v>
      </c>
      <c r="L53" s="21">
        <v>4</v>
      </c>
      <c r="M53" s="22">
        <v>46</v>
      </c>
      <c r="N53" s="22">
        <v>2</v>
      </c>
      <c r="O53" s="23"/>
      <c r="P53" s="23">
        <f t="shared" si="10"/>
        <v>3.8862000000000001</v>
      </c>
      <c r="Q53" s="24">
        <f t="shared" si="7"/>
        <v>4</v>
      </c>
      <c r="R53" s="23" t="b">
        <f t="shared" si="8"/>
        <v>1</v>
      </c>
      <c r="S53" s="25">
        <f t="shared" si="4"/>
        <v>3.8862000000000001</v>
      </c>
      <c r="T53" s="25">
        <f t="shared" si="11"/>
        <v>4</v>
      </c>
      <c r="U53" s="35">
        <f t="shared" si="12"/>
        <v>0</v>
      </c>
    </row>
    <row r="54" spans="1:21" ht="15" x14ac:dyDescent="0.25">
      <c r="A54" s="62" t="s">
        <v>621</v>
      </c>
      <c r="B54" s="35" t="s">
        <v>536</v>
      </c>
      <c r="C54" s="35" t="s">
        <v>278</v>
      </c>
      <c r="D54" s="52" t="s">
        <v>278</v>
      </c>
      <c r="E54" s="54" t="s">
        <v>279</v>
      </c>
      <c r="F54" s="35" t="s">
        <v>279</v>
      </c>
      <c r="G54" s="37" t="s">
        <v>279</v>
      </c>
      <c r="H54" s="19">
        <v>85471000</v>
      </c>
      <c r="I54" s="20">
        <v>87651000</v>
      </c>
      <c r="J54" s="36">
        <v>87651000</v>
      </c>
      <c r="K54" s="36">
        <f t="shared" si="9"/>
        <v>0</v>
      </c>
      <c r="L54" s="21">
        <v>6</v>
      </c>
      <c r="M54" s="22">
        <v>22</v>
      </c>
      <c r="N54" s="22">
        <v>1</v>
      </c>
      <c r="O54" s="23"/>
      <c r="P54" s="23">
        <f t="shared" si="10"/>
        <v>5.8433999999999999</v>
      </c>
      <c r="Q54" s="24">
        <f t="shared" si="7"/>
        <v>6</v>
      </c>
      <c r="R54" s="23" t="b">
        <f t="shared" si="8"/>
        <v>1</v>
      </c>
      <c r="S54" s="25">
        <f t="shared" si="4"/>
        <v>5.8433999999999999</v>
      </c>
      <c r="T54" s="25">
        <f t="shared" si="11"/>
        <v>6</v>
      </c>
      <c r="U54" s="35">
        <f t="shared" si="12"/>
        <v>0</v>
      </c>
    </row>
    <row r="55" spans="1:21" ht="15" x14ac:dyDescent="0.25">
      <c r="A55" s="62" t="s">
        <v>621</v>
      </c>
      <c r="B55" s="35" t="s">
        <v>520</v>
      </c>
      <c r="C55" s="35" t="s">
        <v>246</v>
      </c>
      <c r="D55" s="52" t="s">
        <v>246</v>
      </c>
      <c r="E55" s="50" t="s">
        <v>247</v>
      </c>
      <c r="F55" s="35" t="s">
        <v>247</v>
      </c>
      <c r="G55" s="37" t="s">
        <v>247</v>
      </c>
      <c r="H55" s="19">
        <v>113204000</v>
      </c>
      <c r="I55" s="20">
        <v>116211000</v>
      </c>
      <c r="J55" s="36">
        <v>116211000</v>
      </c>
      <c r="K55" s="36">
        <f t="shared" si="9"/>
        <v>0</v>
      </c>
      <c r="L55" s="21">
        <v>8</v>
      </c>
      <c r="M55" s="22">
        <v>37</v>
      </c>
      <c r="N55" s="22">
        <v>2</v>
      </c>
      <c r="O55" s="23"/>
      <c r="P55" s="23">
        <f t="shared" si="10"/>
        <v>7.7473999999999998</v>
      </c>
      <c r="Q55" s="24">
        <f t="shared" si="7"/>
        <v>8</v>
      </c>
      <c r="R55" s="23" t="b">
        <f t="shared" si="8"/>
        <v>1</v>
      </c>
      <c r="S55" s="25">
        <f t="shared" si="4"/>
        <v>7.7473999999999998</v>
      </c>
      <c r="T55" s="25">
        <f t="shared" si="11"/>
        <v>8</v>
      </c>
      <c r="U55" s="35">
        <f t="shared" si="12"/>
        <v>0</v>
      </c>
    </row>
    <row r="56" spans="1:21" ht="15" x14ac:dyDescent="0.25">
      <c r="A56" s="62" t="s">
        <v>621</v>
      </c>
      <c r="B56" s="35" t="s">
        <v>591</v>
      </c>
      <c r="C56" s="35" t="s">
        <v>388</v>
      </c>
      <c r="D56" s="52" t="s">
        <v>388</v>
      </c>
      <c r="E56" s="50" t="s">
        <v>389</v>
      </c>
      <c r="F56" s="35" t="s">
        <v>389</v>
      </c>
      <c r="G56" s="37" t="s">
        <v>389</v>
      </c>
      <c r="H56" s="19">
        <v>116646000</v>
      </c>
      <c r="I56" s="20">
        <v>119376000</v>
      </c>
      <c r="J56" s="36">
        <v>119376000</v>
      </c>
      <c r="K56" s="36">
        <f t="shared" si="9"/>
        <v>0</v>
      </c>
      <c r="L56" s="21">
        <v>8</v>
      </c>
      <c r="M56" s="22">
        <v>35</v>
      </c>
      <c r="N56" s="22">
        <v>2</v>
      </c>
      <c r="O56" s="23"/>
      <c r="P56" s="23">
        <f t="shared" si="10"/>
        <v>7.9584000000000001</v>
      </c>
      <c r="Q56" s="24">
        <f t="shared" si="7"/>
        <v>8</v>
      </c>
      <c r="R56" s="23" t="b">
        <f t="shared" si="8"/>
        <v>1</v>
      </c>
      <c r="S56" s="25">
        <f t="shared" si="4"/>
        <v>7.9584000000000001</v>
      </c>
      <c r="T56" s="25">
        <f t="shared" si="11"/>
        <v>8</v>
      </c>
      <c r="U56" s="35">
        <f t="shared" si="12"/>
        <v>0</v>
      </c>
    </row>
    <row r="57" spans="1:21" ht="15" x14ac:dyDescent="0.25">
      <c r="A57" s="62" t="s">
        <v>621</v>
      </c>
      <c r="B57" s="35" t="s">
        <v>546</v>
      </c>
      <c r="C57" s="35" t="s">
        <v>298</v>
      </c>
      <c r="D57" s="79" t="s">
        <v>298</v>
      </c>
      <c r="E57" s="82" t="s">
        <v>299</v>
      </c>
      <c r="F57" s="35" t="s">
        <v>299</v>
      </c>
      <c r="G57" s="40" t="s">
        <v>299</v>
      </c>
      <c r="H57" s="19">
        <v>70885000</v>
      </c>
      <c r="I57" s="20">
        <v>73507000</v>
      </c>
      <c r="J57" s="36">
        <v>73507000</v>
      </c>
      <c r="K57" s="36">
        <f t="shared" si="9"/>
        <v>0</v>
      </c>
      <c r="L57" s="21">
        <v>5</v>
      </c>
      <c r="M57" s="22">
        <v>7</v>
      </c>
      <c r="N57" s="22">
        <v>0</v>
      </c>
      <c r="O57" s="23"/>
      <c r="P57" s="23">
        <f t="shared" si="10"/>
        <v>4.9004666666666665</v>
      </c>
      <c r="Q57" s="24">
        <f t="shared" si="7"/>
        <v>5</v>
      </c>
      <c r="R57" s="23" t="b">
        <f t="shared" si="8"/>
        <v>1</v>
      </c>
      <c r="S57" s="25">
        <f t="shared" si="4"/>
        <v>4.9004666666666665</v>
      </c>
      <c r="T57" s="25">
        <f t="shared" si="11"/>
        <v>5</v>
      </c>
      <c r="U57" s="35">
        <f t="shared" si="12"/>
        <v>0</v>
      </c>
    </row>
    <row r="58" spans="1:21" ht="15" x14ac:dyDescent="0.25">
      <c r="A58" s="62" t="s">
        <v>624</v>
      </c>
      <c r="B58" s="35" t="s">
        <v>489</v>
      </c>
      <c r="C58" s="35" t="s">
        <v>181</v>
      </c>
      <c r="D58" s="52" t="s">
        <v>181</v>
      </c>
      <c r="E58" s="50" t="s">
        <v>182</v>
      </c>
      <c r="F58" s="35" t="s">
        <v>182</v>
      </c>
      <c r="G58" s="84" t="s">
        <v>182</v>
      </c>
      <c r="H58" s="19">
        <v>97662864</v>
      </c>
      <c r="I58" s="20">
        <v>97662864</v>
      </c>
      <c r="J58" s="36">
        <v>97662864</v>
      </c>
      <c r="K58" s="36">
        <f t="shared" si="9"/>
        <v>0</v>
      </c>
      <c r="L58" s="21">
        <v>7</v>
      </c>
      <c r="M58" s="22">
        <v>119</v>
      </c>
      <c r="N58" s="22">
        <v>6</v>
      </c>
      <c r="O58" s="23"/>
      <c r="P58" s="23">
        <f t="shared" si="10"/>
        <v>6.5108575999999996</v>
      </c>
      <c r="Q58" s="24">
        <f t="shared" si="7"/>
        <v>7</v>
      </c>
      <c r="R58" s="23" t="b">
        <f t="shared" si="8"/>
        <v>1</v>
      </c>
      <c r="S58" s="25">
        <f t="shared" si="4"/>
        <v>6.5108575999999996</v>
      </c>
      <c r="T58" s="25">
        <f t="shared" si="11"/>
        <v>7</v>
      </c>
      <c r="U58" s="35">
        <f t="shared" si="12"/>
        <v>0</v>
      </c>
    </row>
    <row r="59" spans="1:21" ht="15" x14ac:dyDescent="0.25">
      <c r="A59" s="62" t="s">
        <v>627</v>
      </c>
      <c r="B59" s="35" t="s">
        <v>439</v>
      </c>
      <c r="C59" s="35" t="s">
        <v>77</v>
      </c>
      <c r="D59" s="52" t="s">
        <v>77</v>
      </c>
      <c r="E59" s="50" t="s">
        <v>78</v>
      </c>
      <c r="F59" s="35" t="s">
        <v>78</v>
      </c>
      <c r="G59" s="84" t="s">
        <v>78</v>
      </c>
      <c r="H59" s="19">
        <v>1264000</v>
      </c>
      <c r="I59" s="20">
        <v>1264000</v>
      </c>
      <c r="J59" s="36">
        <v>1264000</v>
      </c>
      <c r="K59" s="36">
        <f t="shared" si="9"/>
        <v>0</v>
      </c>
      <c r="L59" s="21">
        <v>1</v>
      </c>
      <c r="M59" s="22">
        <v>3</v>
      </c>
      <c r="N59" s="22">
        <v>0</v>
      </c>
      <c r="O59" s="23"/>
      <c r="P59" s="23">
        <f t="shared" si="10"/>
        <v>8.426666666666667E-2</v>
      </c>
      <c r="Q59" s="24">
        <f t="shared" si="7"/>
        <v>1</v>
      </c>
      <c r="R59" s="23" t="b">
        <f t="shared" si="8"/>
        <v>1</v>
      </c>
      <c r="S59" s="25">
        <f t="shared" si="4"/>
        <v>8.426666666666667E-2</v>
      </c>
      <c r="T59" s="25">
        <f t="shared" si="11"/>
        <v>1</v>
      </c>
      <c r="U59" s="35">
        <f t="shared" si="12"/>
        <v>0</v>
      </c>
    </row>
    <row r="60" spans="1:21" ht="15" x14ac:dyDescent="0.25">
      <c r="A60" s="62" t="s">
        <v>627</v>
      </c>
      <c r="B60" s="35" t="s">
        <v>410</v>
      </c>
      <c r="C60" s="35" t="s">
        <v>15</v>
      </c>
      <c r="D60" s="52" t="s">
        <v>15</v>
      </c>
      <c r="E60" s="50" t="s">
        <v>16</v>
      </c>
      <c r="F60" s="35" t="s">
        <v>16</v>
      </c>
      <c r="G60" s="84" t="s">
        <v>16</v>
      </c>
      <c r="H60" s="19">
        <v>2674000</v>
      </c>
      <c r="I60" s="20">
        <v>2674000</v>
      </c>
      <c r="J60" s="36">
        <v>2674000</v>
      </c>
      <c r="K60" s="36">
        <f t="shared" si="9"/>
        <v>0</v>
      </c>
      <c r="L60" s="21">
        <v>1</v>
      </c>
      <c r="M60" s="22">
        <v>9</v>
      </c>
      <c r="N60" s="22">
        <v>0</v>
      </c>
      <c r="O60" s="23"/>
      <c r="P60" s="23">
        <f t="shared" si="10"/>
        <v>0.17826666666666666</v>
      </c>
      <c r="Q60" s="24">
        <f t="shared" si="7"/>
        <v>1</v>
      </c>
      <c r="R60" s="23" t="b">
        <f t="shared" si="8"/>
        <v>1</v>
      </c>
      <c r="S60" s="25">
        <f t="shared" si="4"/>
        <v>0.17826666666666666</v>
      </c>
      <c r="T60" s="25">
        <f t="shared" si="11"/>
        <v>1</v>
      </c>
      <c r="U60" s="35">
        <f t="shared" si="12"/>
        <v>0</v>
      </c>
    </row>
    <row r="61" spans="1:21" ht="15" x14ac:dyDescent="0.25">
      <c r="A61" s="62" t="s">
        <v>627</v>
      </c>
      <c r="B61" s="35" t="s">
        <v>442</v>
      </c>
      <c r="C61" s="35" t="s">
        <v>83</v>
      </c>
      <c r="D61" s="52" t="s">
        <v>83</v>
      </c>
      <c r="E61" s="50" t="s">
        <v>84</v>
      </c>
      <c r="F61" s="35" t="s">
        <v>84</v>
      </c>
      <c r="G61" s="41" t="s">
        <v>84</v>
      </c>
      <c r="H61" s="19">
        <v>3254000</v>
      </c>
      <c r="I61" s="20">
        <v>3254000</v>
      </c>
      <c r="J61" s="36">
        <v>3254000</v>
      </c>
      <c r="K61" s="36">
        <f t="shared" si="9"/>
        <v>0</v>
      </c>
      <c r="L61" s="21">
        <v>1</v>
      </c>
      <c r="M61" s="22">
        <v>15</v>
      </c>
      <c r="N61" s="22">
        <v>1</v>
      </c>
      <c r="O61" s="23"/>
      <c r="P61" s="23">
        <f t="shared" si="10"/>
        <v>0.21693333333333334</v>
      </c>
      <c r="Q61" s="24">
        <f t="shared" si="7"/>
        <v>1</v>
      </c>
      <c r="R61" s="23" t="b">
        <f t="shared" si="8"/>
        <v>1</v>
      </c>
      <c r="S61" s="25">
        <f t="shared" si="4"/>
        <v>0.21693333333333334</v>
      </c>
      <c r="T61" s="25">
        <f t="shared" si="11"/>
        <v>1</v>
      </c>
      <c r="U61" s="35">
        <f t="shared" si="12"/>
        <v>0</v>
      </c>
    </row>
    <row r="62" spans="1:21" ht="15" x14ac:dyDescent="0.25">
      <c r="A62" s="62" t="s">
        <v>627</v>
      </c>
      <c r="B62" s="35" t="s">
        <v>444</v>
      </c>
      <c r="C62" s="35" t="s">
        <v>87</v>
      </c>
      <c r="D62" s="52" t="s">
        <v>87</v>
      </c>
      <c r="E62" s="50" t="s">
        <v>88</v>
      </c>
      <c r="F62" s="35" t="s">
        <v>88</v>
      </c>
      <c r="G62" s="41" t="s">
        <v>88</v>
      </c>
      <c r="H62" s="19">
        <v>9739000</v>
      </c>
      <c r="I62" s="20">
        <v>9739000</v>
      </c>
      <c r="J62" s="36">
        <v>9739000</v>
      </c>
      <c r="K62" s="36">
        <f t="shared" si="9"/>
        <v>0</v>
      </c>
      <c r="L62" s="21">
        <v>1</v>
      </c>
      <c r="M62" s="22">
        <v>26</v>
      </c>
      <c r="N62" s="22">
        <v>1</v>
      </c>
      <c r="O62" s="23"/>
      <c r="P62" s="23">
        <f t="shared" si="10"/>
        <v>0.64926666666666666</v>
      </c>
      <c r="Q62" s="24">
        <f t="shared" si="7"/>
        <v>1</v>
      </c>
      <c r="R62" s="23" t="b">
        <f t="shared" si="8"/>
        <v>1</v>
      </c>
      <c r="S62" s="25">
        <f t="shared" si="4"/>
        <v>0.64926666666666666</v>
      </c>
      <c r="T62" s="25">
        <f t="shared" si="11"/>
        <v>1</v>
      </c>
      <c r="U62" s="35">
        <f t="shared" si="12"/>
        <v>0</v>
      </c>
    </row>
    <row r="63" spans="1:21" ht="15" x14ac:dyDescent="0.25">
      <c r="A63" s="62" t="s">
        <v>627</v>
      </c>
      <c r="B63" s="35" t="s">
        <v>441</v>
      </c>
      <c r="C63" s="35" t="s">
        <v>81</v>
      </c>
      <c r="D63" s="52" t="s">
        <v>81</v>
      </c>
      <c r="E63" s="50" t="s">
        <v>82</v>
      </c>
      <c r="F63" s="35" t="s">
        <v>82</v>
      </c>
      <c r="G63" s="41" t="s">
        <v>82</v>
      </c>
      <c r="H63" s="19">
        <v>12284000</v>
      </c>
      <c r="I63" s="20">
        <v>12284000</v>
      </c>
      <c r="J63" s="36">
        <v>12284000</v>
      </c>
      <c r="K63" s="36">
        <f t="shared" si="9"/>
        <v>0</v>
      </c>
      <c r="L63" s="21">
        <v>1</v>
      </c>
      <c r="M63" s="22">
        <v>99</v>
      </c>
      <c r="N63" s="22">
        <v>5</v>
      </c>
      <c r="O63" s="23"/>
      <c r="P63" s="23">
        <f t="shared" si="10"/>
        <v>0.81893333333333329</v>
      </c>
      <c r="Q63" s="24">
        <f t="shared" si="7"/>
        <v>1</v>
      </c>
      <c r="R63" s="23" t="b">
        <f t="shared" si="8"/>
        <v>1</v>
      </c>
      <c r="S63" s="25">
        <f t="shared" si="4"/>
        <v>0.81893333333333329</v>
      </c>
      <c r="T63" s="25">
        <f t="shared" si="11"/>
        <v>1</v>
      </c>
      <c r="U63" s="35">
        <f t="shared" si="12"/>
        <v>0</v>
      </c>
    </row>
    <row r="64" spans="1:21" ht="15" x14ac:dyDescent="0.25">
      <c r="A64" s="62" t="s">
        <v>627</v>
      </c>
      <c r="B64" s="35" t="s">
        <v>440</v>
      </c>
      <c r="C64" s="35" t="s">
        <v>79</v>
      </c>
      <c r="D64" s="52" t="s">
        <v>79</v>
      </c>
      <c r="E64" s="50" t="s">
        <v>80</v>
      </c>
      <c r="F64" s="35" t="s">
        <v>80</v>
      </c>
      <c r="G64" s="41" t="s">
        <v>80</v>
      </c>
      <c r="H64" s="19">
        <v>2169000</v>
      </c>
      <c r="I64" s="20">
        <v>2169000</v>
      </c>
      <c r="J64" s="36">
        <v>2169000</v>
      </c>
      <c r="K64" s="36">
        <f t="shared" si="9"/>
        <v>0</v>
      </c>
      <c r="L64" s="21">
        <v>1</v>
      </c>
      <c r="M64" s="22">
        <v>10</v>
      </c>
      <c r="N64" s="22">
        <v>1</v>
      </c>
      <c r="O64" s="23"/>
      <c r="P64" s="23">
        <f t="shared" si="10"/>
        <v>0.14460000000000001</v>
      </c>
      <c r="Q64" s="24">
        <f t="shared" si="7"/>
        <v>1</v>
      </c>
      <c r="R64" s="23" t="b">
        <f t="shared" si="8"/>
        <v>1</v>
      </c>
      <c r="S64" s="25">
        <f t="shared" si="4"/>
        <v>0.14460000000000001</v>
      </c>
      <c r="T64" s="25">
        <f t="shared" si="11"/>
        <v>1</v>
      </c>
      <c r="U64" s="35">
        <f t="shared" si="12"/>
        <v>0</v>
      </c>
    </row>
    <row r="65" spans="1:21" ht="15" x14ac:dyDescent="0.25">
      <c r="A65" s="62" t="s">
        <v>627</v>
      </c>
      <c r="B65" s="35" t="s">
        <v>586</v>
      </c>
      <c r="C65" s="35" t="s">
        <v>378</v>
      </c>
      <c r="D65" s="52" t="s">
        <v>378</v>
      </c>
      <c r="E65" s="50" t="s">
        <v>379</v>
      </c>
      <c r="F65" s="35" t="s">
        <v>379</v>
      </c>
      <c r="G65" s="41" t="s">
        <v>379</v>
      </c>
      <c r="H65" s="19">
        <v>1280000</v>
      </c>
      <c r="I65" s="20">
        <v>1280000</v>
      </c>
      <c r="J65" s="36">
        <v>1280000</v>
      </c>
      <c r="K65" s="36">
        <f t="shared" si="9"/>
        <v>0</v>
      </c>
      <c r="L65" s="21">
        <v>1</v>
      </c>
      <c r="M65" s="22">
        <v>5</v>
      </c>
      <c r="N65" s="22">
        <v>0</v>
      </c>
      <c r="O65" s="23"/>
      <c r="P65" s="23">
        <f t="shared" si="10"/>
        <v>8.533333333333333E-2</v>
      </c>
      <c r="Q65" s="24">
        <f t="shared" si="7"/>
        <v>1</v>
      </c>
      <c r="R65" s="23" t="b">
        <f t="shared" si="8"/>
        <v>1</v>
      </c>
      <c r="S65" s="25">
        <f t="shared" si="4"/>
        <v>8.533333333333333E-2</v>
      </c>
      <c r="T65" s="25">
        <f t="shared" si="11"/>
        <v>1</v>
      </c>
      <c r="U65" s="35">
        <f t="shared" si="12"/>
        <v>0</v>
      </c>
    </row>
    <row r="66" spans="1:21" ht="15" x14ac:dyDescent="0.25">
      <c r="A66" s="62" t="s">
        <v>627</v>
      </c>
      <c r="B66" s="35" t="s">
        <v>433</v>
      </c>
      <c r="C66" s="35" t="s">
        <v>65</v>
      </c>
      <c r="D66" s="52" t="s">
        <v>65</v>
      </c>
      <c r="E66" s="50" t="s">
        <v>66</v>
      </c>
      <c r="F66" s="35" t="s">
        <v>66</v>
      </c>
      <c r="G66" s="41" t="s">
        <v>66</v>
      </c>
      <c r="H66" s="19">
        <v>2645000</v>
      </c>
      <c r="I66" s="20">
        <v>2645000</v>
      </c>
      <c r="J66" s="36">
        <v>2645000</v>
      </c>
      <c r="K66" s="36">
        <f t="shared" si="9"/>
        <v>0</v>
      </c>
      <c r="L66" s="21">
        <v>1</v>
      </c>
      <c r="M66" s="22">
        <v>11</v>
      </c>
      <c r="N66" s="22">
        <v>1</v>
      </c>
      <c r="O66" s="23"/>
      <c r="P66" s="23">
        <f t="shared" si="10"/>
        <v>0.17633333333333334</v>
      </c>
      <c r="Q66" s="24">
        <f t="shared" si="7"/>
        <v>1</v>
      </c>
      <c r="R66" s="23" t="b">
        <f t="shared" si="8"/>
        <v>1</v>
      </c>
      <c r="S66" s="25">
        <f t="shared" si="4"/>
        <v>0.17633333333333334</v>
      </c>
      <c r="T66" s="25">
        <f t="shared" si="11"/>
        <v>1</v>
      </c>
      <c r="U66" s="35">
        <f t="shared" si="12"/>
        <v>0</v>
      </c>
    </row>
    <row r="67" spans="1:21" ht="15" x14ac:dyDescent="0.25">
      <c r="A67" s="62" t="s">
        <v>627</v>
      </c>
      <c r="B67" s="35" t="s">
        <v>413</v>
      </c>
      <c r="C67" s="35" t="s">
        <v>21</v>
      </c>
      <c r="D67" s="52" t="s">
        <v>21</v>
      </c>
      <c r="E67" s="50" t="s">
        <v>22</v>
      </c>
      <c r="F67" s="35" t="s">
        <v>22</v>
      </c>
      <c r="G67" s="41" t="s">
        <v>22</v>
      </c>
      <c r="H67" s="19">
        <v>5764000</v>
      </c>
      <c r="I67" s="20">
        <v>5764000</v>
      </c>
      <c r="J67" s="36">
        <v>5764000</v>
      </c>
      <c r="K67" s="36">
        <f t="shared" si="9"/>
        <v>0</v>
      </c>
      <c r="L67" s="21">
        <v>1</v>
      </c>
      <c r="M67" s="22">
        <v>42</v>
      </c>
      <c r="N67" s="22">
        <v>2</v>
      </c>
      <c r="O67" s="23"/>
      <c r="P67" s="23">
        <f t="shared" si="10"/>
        <v>0.38426666666666665</v>
      </c>
      <c r="Q67" s="24">
        <f t="shared" ref="Q67:Q98" si="13">ROUNDUP(P67,0)</f>
        <v>1</v>
      </c>
      <c r="R67" s="23" t="b">
        <f t="shared" ref="R67:R98" si="14">Q67=L67</f>
        <v>1</v>
      </c>
      <c r="S67" s="25">
        <f t="shared" si="4"/>
        <v>0.38426666666666665</v>
      </c>
      <c r="T67" s="25">
        <f t="shared" si="11"/>
        <v>1</v>
      </c>
      <c r="U67" s="35">
        <f t="shared" si="12"/>
        <v>0</v>
      </c>
    </row>
    <row r="68" spans="1:21" ht="15" x14ac:dyDescent="0.25">
      <c r="A68" s="62" t="s">
        <v>627</v>
      </c>
      <c r="B68" s="35" t="s">
        <v>462</v>
      </c>
      <c r="C68" s="35" t="s">
        <v>125</v>
      </c>
      <c r="D68" s="52" t="s">
        <v>125</v>
      </c>
      <c r="E68" s="50" t="s">
        <v>126</v>
      </c>
      <c r="F68" s="35" t="s">
        <v>126</v>
      </c>
      <c r="G68" s="41" t="s">
        <v>126</v>
      </c>
      <c r="H68" s="19">
        <v>1917000</v>
      </c>
      <c r="I68" s="20">
        <v>1917000</v>
      </c>
      <c r="J68" s="36">
        <v>1917000</v>
      </c>
      <c r="K68" s="36">
        <f t="shared" ref="K68:K99" si="15">J68-I68</f>
        <v>0</v>
      </c>
      <c r="L68" s="21">
        <v>1</v>
      </c>
      <c r="M68" s="22">
        <v>2</v>
      </c>
      <c r="N68" s="22">
        <v>0</v>
      </c>
      <c r="O68" s="23"/>
      <c r="P68" s="23">
        <f t="shared" ref="P68:P99" si="16">I68/15000000</f>
        <v>0.1278</v>
      </c>
      <c r="Q68" s="24">
        <f t="shared" si="13"/>
        <v>1</v>
      </c>
      <c r="R68" s="23" t="b">
        <f t="shared" si="14"/>
        <v>1</v>
      </c>
      <c r="S68" s="25">
        <f t="shared" ref="S68:S99" si="17">J68/15000000</f>
        <v>0.1278</v>
      </c>
      <c r="T68" s="25">
        <f t="shared" ref="T68:T99" si="18">ROUNDUP(S68,0)</f>
        <v>1</v>
      </c>
      <c r="U68" s="35">
        <f t="shared" ref="U68:U99" si="19">Q68-T68</f>
        <v>0</v>
      </c>
    </row>
    <row r="69" spans="1:21" ht="15" x14ac:dyDescent="0.25">
      <c r="A69" s="62" t="s">
        <v>627</v>
      </c>
      <c r="B69" s="35" t="s">
        <v>411</v>
      </c>
      <c r="C69" s="35" t="s">
        <v>17</v>
      </c>
      <c r="D69" s="52" t="s">
        <v>17</v>
      </c>
      <c r="E69" s="50" t="s">
        <v>18</v>
      </c>
      <c r="F69" s="35" t="s">
        <v>18</v>
      </c>
      <c r="G69" s="41" t="s">
        <v>18</v>
      </c>
      <c r="H69" s="19">
        <v>16425000</v>
      </c>
      <c r="I69" s="20">
        <v>16425000</v>
      </c>
      <c r="J69" s="36">
        <v>16425000</v>
      </c>
      <c r="K69" s="36">
        <f t="shared" si="15"/>
        <v>0</v>
      </c>
      <c r="L69" s="21">
        <v>2</v>
      </c>
      <c r="M69" s="22">
        <v>39</v>
      </c>
      <c r="N69" s="22">
        <v>2</v>
      </c>
      <c r="O69" s="23"/>
      <c r="P69" s="23">
        <f t="shared" si="16"/>
        <v>1.095</v>
      </c>
      <c r="Q69" s="24">
        <f t="shared" si="13"/>
        <v>2</v>
      </c>
      <c r="R69" s="23" t="b">
        <f t="shared" si="14"/>
        <v>1</v>
      </c>
      <c r="S69" s="25">
        <f t="shared" si="17"/>
        <v>1.095</v>
      </c>
      <c r="T69" s="25">
        <f t="shared" si="18"/>
        <v>2</v>
      </c>
      <c r="U69" s="35">
        <f t="shared" si="19"/>
        <v>0</v>
      </c>
    </row>
    <row r="70" spans="1:21" ht="15" x14ac:dyDescent="0.25">
      <c r="A70" s="62" t="s">
        <v>627</v>
      </c>
      <c r="B70" s="35" t="s">
        <v>412</v>
      </c>
      <c r="C70" s="35" t="s">
        <v>19</v>
      </c>
      <c r="D70" s="79" t="s">
        <v>19</v>
      </c>
      <c r="E70" s="83" t="s">
        <v>20</v>
      </c>
      <c r="F70" s="35" t="s">
        <v>20</v>
      </c>
      <c r="G70" s="41" t="s">
        <v>20</v>
      </c>
      <c r="H70" s="19">
        <v>36773000</v>
      </c>
      <c r="I70" s="20">
        <v>36773000</v>
      </c>
      <c r="J70" s="36">
        <v>36773000</v>
      </c>
      <c r="K70" s="36">
        <f t="shared" si="15"/>
        <v>0</v>
      </c>
      <c r="L70" s="21">
        <v>3</v>
      </c>
      <c r="M70" s="22">
        <v>86</v>
      </c>
      <c r="N70" s="22">
        <v>4</v>
      </c>
      <c r="O70" s="23"/>
      <c r="P70" s="23">
        <f t="shared" si="16"/>
        <v>2.4515333333333333</v>
      </c>
      <c r="Q70" s="24">
        <f t="shared" si="13"/>
        <v>3</v>
      </c>
      <c r="R70" s="23" t="b">
        <f t="shared" si="14"/>
        <v>1</v>
      </c>
      <c r="S70" s="25">
        <f t="shared" si="17"/>
        <v>2.4515333333333333</v>
      </c>
      <c r="T70" s="25">
        <f t="shared" si="18"/>
        <v>3</v>
      </c>
      <c r="U70" s="35">
        <f t="shared" si="19"/>
        <v>0</v>
      </c>
    </row>
    <row r="71" spans="1:21" ht="15" x14ac:dyDescent="0.25">
      <c r="A71" s="62" t="s">
        <v>627</v>
      </c>
      <c r="B71" s="35" t="s">
        <v>445</v>
      </c>
      <c r="C71" s="35" t="s">
        <v>89</v>
      </c>
      <c r="D71" s="79" t="s">
        <v>89</v>
      </c>
      <c r="E71" s="83" t="s">
        <v>90</v>
      </c>
      <c r="F71" s="35" t="s">
        <v>90</v>
      </c>
      <c r="G71" s="41" t="s">
        <v>90</v>
      </c>
      <c r="H71" s="19">
        <v>1299000</v>
      </c>
      <c r="I71" s="20">
        <v>1299000</v>
      </c>
      <c r="J71" s="36">
        <v>1299000</v>
      </c>
      <c r="K71" s="36">
        <f t="shared" si="15"/>
        <v>0</v>
      </c>
      <c r="L71" s="21">
        <v>1</v>
      </c>
      <c r="M71" s="22">
        <v>3</v>
      </c>
      <c r="N71" s="22">
        <v>0</v>
      </c>
      <c r="O71" s="23"/>
      <c r="P71" s="23">
        <f t="shared" si="16"/>
        <v>8.6599999999999996E-2</v>
      </c>
      <c r="Q71" s="24">
        <f t="shared" si="13"/>
        <v>1</v>
      </c>
      <c r="R71" s="23" t="b">
        <f t="shared" si="14"/>
        <v>1</v>
      </c>
      <c r="S71" s="25">
        <f t="shared" si="17"/>
        <v>8.6599999999999996E-2</v>
      </c>
      <c r="T71" s="25">
        <f t="shared" si="18"/>
        <v>1</v>
      </c>
      <c r="U71" s="35">
        <f t="shared" si="19"/>
        <v>0</v>
      </c>
    </row>
    <row r="72" spans="1:21" ht="15" x14ac:dyDescent="0.25">
      <c r="A72" s="62" t="s">
        <v>627</v>
      </c>
      <c r="B72" s="35" t="s">
        <v>584</v>
      </c>
      <c r="C72" s="35" t="s">
        <v>374</v>
      </c>
      <c r="D72" s="79" t="s">
        <v>374</v>
      </c>
      <c r="E72" s="83" t="s">
        <v>375</v>
      </c>
      <c r="F72" s="35" t="s">
        <v>375</v>
      </c>
      <c r="G72" s="41" t="s">
        <v>375</v>
      </c>
      <c r="H72" s="19">
        <v>31559000</v>
      </c>
      <c r="I72" s="20">
        <v>31559000</v>
      </c>
      <c r="J72" s="36">
        <v>31559000</v>
      </c>
      <c r="K72" s="36">
        <f t="shared" si="15"/>
        <v>0</v>
      </c>
      <c r="L72" s="21">
        <v>3</v>
      </c>
      <c r="M72" s="22">
        <v>115</v>
      </c>
      <c r="N72" s="22">
        <v>6</v>
      </c>
      <c r="O72" s="23"/>
      <c r="P72" s="23">
        <f t="shared" si="16"/>
        <v>2.1039333333333334</v>
      </c>
      <c r="Q72" s="24">
        <f t="shared" si="13"/>
        <v>3</v>
      </c>
      <c r="R72" s="23" t="b">
        <f t="shared" si="14"/>
        <v>1</v>
      </c>
      <c r="S72" s="25">
        <f t="shared" si="17"/>
        <v>2.1039333333333334</v>
      </c>
      <c r="T72" s="25">
        <f t="shared" si="18"/>
        <v>3</v>
      </c>
      <c r="U72" s="35">
        <f t="shared" si="19"/>
        <v>0</v>
      </c>
    </row>
    <row r="73" spans="1:21" ht="15" x14ac:dyDescent="0.25">
      <c r="A73" s="62" t="s">
        <v>627</v>
      </c>
      <c r="B73" s="35" t="s">
        <v>414</v>
      </c>
      <c r="C73" s="35" t="s">
        <v>23</v>
      </c>
      <c r="D73" s="79" t="s">
        <v>23</v>
      </c>
      <c r="E73" s="83" t="s">
        <v>24</v>
      </c>
      <c r="F73" s="35" t="s">
        <v>24</v>
      </c>
      <c r="G73" s="41" t="s">
        <v>24</v>
      </c>
      <c r="H73" s="19">
        <v>12653000</v>
      </c>
      <c r="I73" s="20">
        <v>12653000</v>
      </c>
      <c r="J73" s="36">
        <v>12653000</v>
      </c>
      <c r="K73" s="36">
        <f t="shared" si="15"/>
        <v>0</v>
      </c>
      <c r="L73" s="21">
        <v>1</v>
      </c>
      <c r="M73" s="22">
        <v>45</v>
      </c>
      <c r="N73" s="22">
        <v>2</v>
      </c>
      <c r="O73" s="23"/>
      <c r="P73" s="23">
        <f t="shared" si="16"/>
        <v>0.84353333333333336</v>
      </c>
      <c r="Q73" s="24">
        <f t="shared" si="13"/>
        <v>1</v>
      </c>
      <c r="R73" s="23" t="b">
        <f t="shared" si="14"/>
        <v>1</v>
      </c>
      <c r="S73" s="25">
        <f t="shared" si="17"/>
        <v>0.84353333333333336</v>
      </c>
      <c r="T73" s="25">
        <f t="shared" si="18"/>
        <v>1</v>
      </c>
      <c r="U73" s="35">
        <f t="shared" si="19"/>
        <v>0</v>
      </c>
    </row>
    <row r="74" spans="1:21" ht="15" x14ac:dyDescent="0.25">
      <c r="A74" s="62" t="s">
        <v>627</v>
      </c>
      <c r="B74" s="35" t="s">
        <v>443</v>
      </c>
      <c r="C74" s="35" t="s">
        <v>85</v>
      </c>
      <c r="D74" s="52" t="s">
        <v>85</v>
      </c>
      <c r="E74" s="50" t="s">
        <v>86</v>
      </c>
      <c r="F74" s="35" t="s">
        <v>86</v>
      </c>
      <c r="G74" s="41" t="s">
        <v>86</v>
      </c>
      <c r="H74" s="19">
        <v>2334000</v>
      </c>
      <c r="I74" s="20">
        <v>2334000</v>
      </c>
      <c r="J74" s="36">
        <v>2334000</v>
      </c>
      <c r="K74" s="36">
        <f t="shared" si="15"/>
        <v>0</v>
      </c>
      <c r="L74" s="21">
        <v>1</v>
      </c>
      <c r="M74" s="22">
        <v>5</v>
      </c>
      <c r="N74" s="22">
        <v>0</v>
      </c>
      <c r="O74" s="23"/>
      <c r="P74" s="23">
        <f t="shared" si="16"/>
        <v>0.15559999999999999</v>
      </c>
      <c r="Q74" s="24">
        <f t="shared" si="13"/>
        <v>1</v>
      </c>
      <c r="R74" s="23" t="b">
        <f t="shared" si="14"/>
        <v>1</v>
      </c>
      <c r="S74" s="25">
        <f t="shared" si="17"/>
        <v>0.15559999999999999</v>
      </c>
      <c r="T74" s="25">
        <f t="shared" si="18"/>
        <v>1</v>
      </c>
      <c r="U74" s="35">
        <f t="shared" si="19"/>
        <v>0</v>
      </c>
    </row>
    <row r="75" spans="1:21" ht="15" x14ac:dyDescent="0.25">
      <c r="A75" s="62" t="s">
        <v>627</v>
      </c>
      <c r="B75" s="35" t="s">
        <v>415</v>
      </c>
      <c r="C75" s="35" t="s">
        <v>25</v>
      </c>
      <c r="D75" s="79" t="s">
        <v>25</v>
      </c>
      <c r="E75" s="83" t="s">
        <v>26</v>
      </c>
      <c r="F75" s="35" t="s">
        <v>26</v>
      </c>
      <c r="G75" s="41" t="s">
        <v>26</v>
      </c>
      <c r="H75" s="19">
        <v>2786000</v>
      </c>
      <c r="I75" s="20">
        <v>2786000</v>
      </c>
      <c r="J75" s="36">
        <v>2786000</v>
      </c>
      <c r="K75" s="36">
        <f t="shared" si="15"/>
        <v>0</v>
      </c>
      <c r="L75" s="21">
        <v>1</v>
      </c>
      <c r="M75" s="22">
        <v>13</v>
      </c>
      <c r="N75" s="22">
        <v>1</v>
      </c>
      <c r="O75" s="23"/>
      <c r="P75" s="23">
        <f t="shared" si="16"/>
        <v>0.18573333333333333</v>
      </c>
      <c r="Q75" s="24">
        <f t="shared" si="13"/>
        <v>1</v>
      </c>
      <c r="R75" s="23" t="b">
        <f t="shared" si="14"/>
        <v>1</v>
      </c>
      <c r="S75" s="25">
        <f t="shared" si="17"/>
        <v>0.18573333333333333</v>
      </c>
      <c r="T75" s="25">
        <f t="shared" si="18"/>
        <v>1</v>
      </c>
      <c r="U75" s="35">
        <f t="shared" si="19"/>
        <v>0</v>
      </c>
    </row>
    <row r="76" spans="1:21" ht="15" x14ac:dyDescent="0.25">
      <c r="A76" s="62" t="s">
        <v>627</v>
      </c>
      <c r="B76" s="35" t="s">
        <v>447</v>
      </c>
      <c r="C76" s="35" t="s">
        <v>93</v>
      </c>
      <c r="D76" s="52" t="s">
        <v>93</v>
      </c>
      <c r="E76" s="50" t="s">
        <v>94</v>
      </c>
      <c r="F76" s="35" t="s">
        <v>94</v>
      </c>
      <c r="G76" s="41" t="s">
        <v>94</v>
      </c>
      <c r="H76" s="19">
        <v>3891000</v>
      </c>
      <c r="I76" s="20">
        <v>3891000</v>
      </c>
      <c r="J76" s="36">
        <v>3891000</v>
      </c>
      <c r="K76" s="36">
        <f t="shared" si="15"/>
        <v>0</v>
      </c>
      <c r="L76" s="21">
        <v>1</v>
      </c>
      <c r="M76" s="22">
        <v>40</v>
      </c>
      <c r="N76" s="22">
        <v>2</v>
      </c>
      <c r="O76" s="23"/>
      <c r="P76" s="23">
        <f t="shared" si="16"/>
        <v>0.25940000000000002</v>
      </c>
      <c r="Q76" s="24">
        <f t="shared" si="13"/>
        <v>1</v>
      </c>
      <c r="R76" s="23" t="b">
        <f t="shared" si="14"/>
        <v>1</v>
      </c>
      <c r="S76" s="25">
        <f t="shared" si="17"/>
        <v>0.25940000000000002</v>
      </c>
      <c r="T76" s="25">
        <f t="shared" si="18"/>
        <v>1</v>
      </c>
      <c r="U76" s="35">
        <f t="shared" si="19"/>
        <v>0</v>
      </c>
    </row>
    <row r="77" spans="1:21" ht="15" x14ac:dyDescent="0.25">
      <c r="A77" s="62" t="s">
        <v>627</v>
      </c>
      <c r="B77" s="35" t="s">
        <v>448</v>
      </c>
      <c r="C77" s="35" t="s">
        <v>95</v>
      </c>
      <c r="D77" s="52" t="s">
        <v>95</v>
      </c>
      <c r="E77" s="50" t="s">
        <v>96</v>
      </c>
      <c r="F77" s="35" t="s">
        <v>96</v>
      </c>
      <c r="G77" s="41" t="s">
        <v>96</v>
      </c>
      <c r="H77" s="19">
        <v>6901000</v>
      </c>
      <c r="I77" s="20">
        <v>6901000</v>
      </c>
      <c r="J77" s="36">
        <v>6901000</v>
      </c>
      <c r="K77" s="36">
        <f t="shared" si="15"/>
        <v>0</v>
      </c>
      <c r="L77" s="21">
        <v>1</v>
      </c>
      <c r="M77" s="22">
        <v>22</v>
      </c>
      <c r="N77" s="22">
        <v>1</v>
      </c>
      <c r="O77" s="23"/>
      <c r="P77" s="23">
        <f t="shared" si="16"/>
        <v>0.46006666666666668</v>
      </c>
      <c r="Q77" s="24">
        <f t="shared" si="13"/>
        <v>1</v>
      </c>
      <c r="R77" s="23" t="b">
        <f t="shared" si="14"/>
        <v>1</v>
      </c>
      <c r="S77" s="25">
        <f t="shared" si="17"/>
        <v>0.46006666666666668</v>
      </c>
      <c r="T77" s="25">
        <f t="shared" si="18"/>
        <v>1</v>
      </c>
      <c r="U77" s="35">
        <f t="shared" si="19"/>
        <v>0</v>
      </c>
    </row>
    <row r="78" spans="1:21" ht="15" x14ac:dyDescent="0.25">
      <c r="A78" s="62" t="s">
        <v>627</v>
      </c>
      <c r="B78" s="35" t="s">
        <v>416</v>
      </c>
      <c r="C78" s="35" t="s">
        <v>27</v>
      </c>
      <c r="D78" s="52" t="s">
        <v>27</v>
      </c>
      <c r="E78" s="50" t="s">
        <v>28</v>
      </c>
      <c r="F78" s="35" t="s">
        <v>28</v>
      </c>
      <c r="G78" s="41" t="s">
        <v>28</v>
      </c>
      <c r="H78" s="19">
        <v>5476000</v>
      </c>
      <c r="I78" s="20">
        <v>5476000</v>
      </c>
      <c r="J78" s="36">
        <v>5476000</v>
      </c>
      <c r="K78" s="36">
        <f t="shared" si="15"/>
        <v>0</v>
      </c>
      <c r="L78" s="21">
        <v>1</v>
      </c>
      <c r="M78" s="22">
        <v>22</v>
      </c>
      <c r="N78" s="22">
        <v>1</v>
      </c>
      <c r="O78" s="23"/>
      <c r="P78" s="23">
        <f t="shared" si="16"/>
        <v>0.36506666666666665</v>
      </c>
      <c r="Q78" s="24">
        <f t="shared" si="13"/>
        <v>1</v>
      </c>
      <c r="R78" s="23" t="b">
        <f t="shared" si="14"/>
        <v>1</v>
      </c>
      <c r="S78" s="25">
        <f t="shared" si="17"/>
        <v>0.36506666666666665</v>
      </c>
      <c r="T78" s="25">
        <f t="shared" si="18"/>
        <v>1</v>
      </c>
      <c r="U78" s="35">
        <f t="shared" si="19"/>
        <v>0</v>
      </c>
    </row>
    <row r="79" spans="1:21" ht="15" x14ac:dyDescent="0.25">
      <c r="A79" s="62" t="s">
        <v>622</v>
      </c>
      <c r="B79" s="35" t="s">
        <v>501</v>
      </c>
      <c r="C79" s="35" t="s">
        <v>207</v>
      </c>
      <c r="D79" s="52" t="s">
        <v>207</v>
      </c>
      <c r="E79" s="50" t="s">
        <v>208</v>
      </c>
      <c r="F79" s="35" t="s">
        <v>208</v>
      </c>
      <c r="G79" s="84" t="s">
        <v>208</v>
      </c>
      <c r="H79" s="19">
        <v>2800000</v>
      </c>
      <c r="I79" s="20">
        <v>2800000</v>
      </c>
      <c r="J79" s="36">
        <v>2800000</v>
      </c>
      <c r="K79" s="36">
        <f t="shared" si="15"/>
        <v>0</v>
      </c>
      <c r="L79" s="21">
        <v>1</v>
      </c>
      <c r="M79" s="22">
        <v>2</v>
      </c>
      <c r="N79" s="22">
        <v>0</v>
      </c>
      <c r="O79" s="23"/>
      <c r="P79" s="23">
        <f t="shared" si="16"/>
        <v>0.18666666666666668</v>
      </c>
      <c r="Q79" s="24">
        <f t="shared" si="13"/>
        <v>1</v>
      </c>
      <c r="R79" s="23" t="b">
        <f t="shared" si="14"/>
        <v>1</v>
      </c>
      <c r="S79" s="25">
        <f t="shared" si="17"/>
        <v>0.18666666666666668</v>
      </c>
      <c r="T79" s="25">
        <f t="shared" si="18"/>
        <v>1</v>
      </c>
      <c r="U79" s="35">
        <f t="shared" si="19"/>
        <v>0</v>
      </c>
    </row>
    <row r="80" spans="1:21" ht="15" x14ac:dyDescent="0.25">
      <c r="A80" s="62" t="s">
        <v>622</v>
      </c>
      <c r="B80" s="35" t="s">
        <v>594</v>
      </c>
      <c r="C80" s="35" t="s">
        <v>390</v>
      </c>
      <c r="D80" s="52" t="s">
        <v>390</v>
      </c>
      <c r="E80" s="50" t="s">
        <v>391</v>
      </c>
      <c r="F80" s="35" t="s">
        <v>393</v>
      </c>
      <c r="G80" s="41" t="s">
        <v>393</v>
      </c>
      <c r="H80" s="19">
        <v>98069964.379999995</v>
      </c>
      <c r="I80" s="20">
        <v>98069964</v>
      </c>
      <c r="J80" s="36">
        <v>98069964</v>
      </c>
      <c r="K80" s="36">
        <f t="shared" si="15"/>
        <v>0</v>
      </c>
      <c r="L80" s="21">
        <v>7</v>
      </c>
      <c r="M80" s="22">
        <v>87</v>
      </c>
      <c r="N80" s="22">
        <v>4</v>
      </c>
      <c r="O80" s="23"/>
      <c r="P80" s="23">
        <f t="shared" si="16"/>
        <v>6.5379975999999997</v>
      </c>
      <c r="Q80" s="24">
        <f t="shared" si="13"/>
        <v>7</v>
      </c>
      <c r="R80" s="23" t="b">
        <f t="shared" si="14"/>
        <v>1</v>
      </c>
      <c r="S80" s="25">
        <f t="shared" si="17"/>
        <v>6.5379975999999997</v>
      </c>
      <c r="T80" s="25">
        <f t="shared" si="18"/>
        <v>7</v>
      </c>
      <c r="U80" s="35">
        <f t="shared" si="19"/>
        <v>0</v>
      </c>
    </row>
    <row r="81" spans="1:21" ht="15" x14ac:dyDescent="0.25">
      <c r="A81" s="62" t="s">
        <v>622</v>
      </c>
      <c r="B81" s="35" t="s">
        <v>592</v>
      </c>
      <c r="C81" s="35" t="s">
        <v>390</v>
      </c>
      <c r="D81" s="52" t="s">
        <v>390</v>
      </c>
      <c r="E81" s="50" t="s">
        <v>392</v>
      </c>
      <c r="F81" s="35" t="s">
        <v>391</v>
      </c>
      <c r="G81" s="41" t="s">
        <v>391</v>
      </c>
      <c r="H81" s="19">
        <v>550000</v>
      </c>
      <c r="I81" s="20">
        <v>550000</v>
      </c>
      <c r="J81" s="36">
        <v>550000</v>
      </c>
      <c r="K81" s="36">
        <f t="shared" si="15"/>
        <v>0</v>
      </c>
      <c r="L81" s="21">
        <v>1</v>
      </c>
      <c r="M81" s="22">
        <v>0</v>
      </c>
      <c r="N81" s="22">
        <v>0</v>
      </c>
      <c r="O81" s="23"/>
      <c r="P81" s="23">
        <f t="shared" si="16"/>
        <v>3.6666666666666667E-2</v>
      </c>
      <c r="Q81" s="24">
        <f t="shared" si="13"/>
        <v>1</v>
      </c>
      <c r="R81" s="23" t="b">
        <f t="shared" si="14"/>
        <v>1</v>
      </c>
      <c r="S81" s="25">
        <f t="shared" si="17"/>
        <v>3.6666666666666667E-2</v>
      </c>
      <c r="T81" s="25">
        <f t="shared" si="18"/>
        <v>1</v>
      </c>
      <c r="U81" s="35">
        <f t="shared" si="19"/>
        <v>0</v>
      </c>
    </row>
    <row r="82" spans="1:21" ht="15" x14ac:dyDescent="0.25">
      <c r="A82" s="62" t="s">
        <v>622</v>
      </c>
      <c r="B82" s="35" t="s">
        <v>593</v>
      </c>
      <c r="C82" s="35" t="s">
        <v>390</v>
      </c>
      <c r="D82" s="23"/>
      <c r="E82" s="23"/>
      <c r="F82" s="35" t="s">
        <v>392</v>
      </c>
      <c r="G82" s="41" t="s">
        <v>392</v>
      </c>
      <c r="H82" s="19">
        <v>1051400</v>
      </c>
      <c r="I82" s="20">
        <v>1051400</v>
      </c>
      <c r="J82" s="36">
        <v>1051400</v>
      </c>
      <c r="K82" s="36">
        <f t="shared" si="15"/>
        <v>0</v>
      </c>
      <c r="L82" s="21">
        <v>1</v>
      </c>
      <c r="M82" s="22">
        <v>0</v>
      </c>
      <c r="N82" s="22">
        <v>0</v>
      </c>
      <c r="O82" s="23"/>
      <c r="P82" s="23">
        <f t="shared" si="16"/>
        <v>7.0093333333333327E-2</v>
      </c>
      <c r="Q82" s="24">
        <f t="shared" si="13"/>
        <v>1</v>
      </c>
      <c r="R82" s="23" t="b">
        <f t="shared" si="14"/>
        <v>1</v>
      </c>
      <c r="S82" s="25">
        <f t="shared" si="17"/>
        <v>7.0093333333333327E-2</v>
      </c>
      <c r="T82" s="25">
        <f t="shared" si="18"/>
        <v>1</v>
      </c>
      <c r="U82" s="35">
        <f t="shared" si="19"/>
        <v>0</v>
      </c>
    </row>
    <row r="83" spans="1:21" ht="15" x14ac:dyDescent="0.25">
      <c r="A83" s="62" t="s">
        <v>622</v>
      </c>
      <c r="B83" s="35" t="s">
        <v>513</v>
      </c>
      <c r="C83" s="35" t="s">
        <v>232</v>
      </c>
      <c r="D83" s="52" t="s">
        <v>232</v>
      </c>
      <c r="E83" s="50" t="s">
        <v>233</v>
      </c>
      <c r="F83" s="35" t="s">
        <v>233</v>
      </c>
      <c r="G83" s="41" t="s">
        <v>233</v>
      </c>
      <c r="H83" s="19">
        <v>7500000</v>
      </c>
      <c r="I83" s="20">
        <v>7500000</v>
      </c>
      <c r="J83" s="36">
        <v>7500000</v>
      </c>
      <c r="K83" s="36">
        <f t="shared" si="15"/>
        <v>0</v>
      </c>
      <c r="L83" s="21">
        <v>1</v>
      </c>
      <c r="M83" s="22">
        <v>36</v>
      </c>
      <c r="N83" s="22">
        <v>2</v>
      </c>
      <c r="O83" s="23"/>
      <c r="P83" s="23">
        <f t="shared" si="16"/>
        <v>0.5</v>
      </c>
      <c r="Q83" s="24">
        <f t="shared" si="13"/>
        <v>1</v>
      </c>
      <c r="R83" s="23" t="b">
        <f t="shared" si="14"/>
        <v>1</v>
      </c>
      <c r="S83" s="25">
        <f t="shared" si="17"/>
        <v>0.5</v>
      </c>
      <c r="T83" s="25">
        <f t="shared" si="18"/>
        <v>1</v>
      </c>
      <c r="U83" s="35">
        <f t="shared" si="19"/>
        <v>0</v>
      </c>
    </row>
    <row r="84" spans="1:21" ht="15" x14ac:dyDescent="0.25">
      <c r="A84" s="62" t="s">
        <v>622</v>
      </c>
      <c r="B84" s="35" t="s">
        <v>487</v>
      </c>
      <c r="C84" s="35" t="s">
        <v>176</v>
      </c>
      <c r="D84" s="52" t="s">
        <v>176</v>
      </c>
      <c r="E84" s="50" t="s">
        <v>177</v>
      </c>
      <c r="F84" s="35" t="s">
        <v>177</v>
      </c>
      <c r="G84" s="41" t="s">
        <v>177</v>
      </c>
      <c r="H84" s="19">
        <v>1300000</v>
      </c>
      <c r="I84" s="20">
        <v>1300000</v>
      </c>
      <c r="J84" s="36">
        <v>1300000</v>
      </c>
      <c r="K84" s="36">
        <f t="shared" si="15"/>
        <v>0</v>
      </c>
      <c r="L84" s="21">
        <v>1</v>
      </c>
      <c r="M84" s="22">
        <v>20</v>
      </c>
      <c r="N84" s="22">
        <v>1</v>
      </c>
      <c r="O84" s="23"/>
      <c r="P84" s="23">
        <f t="shared" si="16"/>
        <v>8.666666666666667E-2</v>
      </c>
      <c r="Q84" s="24">
        <f t="shared" si="13"/>
        <v>1</v>
      </c>
      <c r="R84" s="23" t="b">
        <f t="shared" si="14"/>
        <v>1</v>
      </c>
      <c r="S84" s="25">
        <f t="shared" si="17"/>
        <v>8.666666666666667E-2</v>
      </c>
      <c r="T84" s="25">
        <f t="shared" si="18"/>
        <v>1</v>
      </c>
      <c r="U84" s="35">
        <f t="shared" si="19"/>
        <v>0</v>
      </c>
    </row>
    <row r="85" spans="1:21" ht="15" x14ac:dyDescent="0.25">
      <c r="A85" s="62" t="s">
        <v>0</v>
      </c>
      <c r="B85" s="35" t="s">
        <v>483</v>
      </c>
      <c r="C85" s="35" t="s">
        <v>167</v>
      </c>
      <c r="D85" s="52" t="s">
        <v>167</v>
      </c>
      <c r="E85" s="50" t="s">
        <v>168</v>
      </c>
      <c r="F85" s="35" t="s">
        <v>168</v>
      </c>
      <c r="G85" s="84" t="s">
        <v>168</v>
      </c>
      <c r="H85" s="19">
        <v>641000</v>
      </c>
      <c r="I85" s="20">
        <v>641000</v>
      </c>
      <c r="J85" s="36">
        <v>641000</v>
      </c>
      <c r="K85" s="36">
        <f t="shared" si="15"/>
        <v>0</v>
      </c>
      <c r="L85" s="21">
        <v>1</v>
      </c>
      <c r="M85" s="22">
        <v>10</v>
      </c>
      <c r="N85" s="22">
        <v>1</v>
      </c>
      <c r="O85" s="23"/>
      <c r="P85" s="23">
        <f t="shared" si="16"/>
        <v>4.2733333333333332E-2</v>
      </c>
      <c r="Q85" s="24">
        <f t="shared" si="13"/>
        <v>1</v>
      </c>
      <c r="R85" s="23" t="b">
        <f t="shared" si="14"/>
        <v>1</v>
      </c>
      <c r="S85" s="25">
        <f t="shared" si="17"/>
        <v>4.2733333333333332E-2</v>
      </c>
      <c r="T85" s="25">
        <f t="shared" si="18"/>
        <v>1</v>
      </c>
      <c r="U85" s="35">
        <f t="shared" si="19"/>
        <v>0</v>
      </c>
    </row>
    <row r="86" spans="1:21" ht="15" x14ac:dyDescent="0.25">
      <c r="A86" s="62" t="s">
        <v>0</v>
      </c>
      <c r="B86" s="35" t="s">
        <v>485</v>
      </c>
      <c r="C86" s="35" t="s">
        <v>171</v>
      </c>
      <c r="D86" s="52" t="s">
        <v>171</v>
      </c>
      <c r="E86" s="50" t="s">
        <v>172</v>
      </c>
      <c r="F86" s="35" t="s">
        <v>172</v>
      </c>
      <c r="G86" s="84" t="s">
        <v>172</v>
      </c>
      <c r="H86" s="19">
        <v>6663000</v>
      </c>
      <c r="I86" s="20">
        <v>6663000</v>
      </c>
      <c r="J86" s="36">
        <v>6663000</v>
      </c>
      <c r="K86" s="36">
        <f t="shared" si="15"/>
        <v>0</v>
      </c>
      <c r="L86" s="21">
        <v>1</v>
      </c>
      <c r="M86" s="22">
        <v>40</v>
      </c>
      <c r="N86" s="22">
        <v>2</v>
      </c>
      <c r="O86" s="23"/>
      <c r="P86" s="23">
        <f t="shared" si="16"/>
        <v>0.44419999999999998</v>
      </c>
      <c r="Q86" s="24">
        <f t="shared" si="13"/>
        <v>1</v>
      </c>
      <c r="R86" s="23" t="b">
        <f t="shared" si="14"/>
        <v>1</v>
      </c>
      <c r="S86" s="25">
        <f t="shared" si="17"/>
        <v>0.44419999999999998</v>
      </c>
      <c r="T86" s="25">
        <f t="shared" si="18"/>
        <v>1</v>
      </c>
      <c r="U86" s="35">
        <f t="shared" si="19"/>
        <v>0</v>
      </c>
    </row>
    <row r="87" spans="1:21" ht="15" x14ac:dyDescent="0.25">
      <c r="A87" s="62" t="s">
        <v>0</v>
      </c>
      <c r="B87" s="35" t="s">
        <v>476</v>
      </c>
      <c r="C87" s="35" t="s">
        <v>153</v>
      </c>
      <c r="D87" s="52" t="s">
        <v>153</v>
      </c>
      <c r="E87" s="50" t="s">
        <v>154</v>
      </c>
      <c r="F87" s="35" t="s">
        <v>154</v>
      </c>
      <c r="G87" s="84" t="s">
        <v>154</v>
      </c>
      <c r="H87" s="19">
        <v>42967000</v>
      </c>
      <c r="I87" s="20">
        <v>42967000</v>
      </c>
      <c r="J87" s="36">
        <v>42967000</v>
      </c>
      <c r="K87" s="36">
        <f t="shared" si="15"/>
        <v>0</v>
      </c>
      <c r="L87" s="21">
        <v>3</v>
      </c>
      <c r="M87" s="22">
        <v>86</v>
      </c>
      <c r="N87" s="22">
        <v>4</v>
      </c>
      <c r="O87" s="23"/>
      <c r="P87" s="23">
        <f t="shared" si="16"/>
        <v>2.8644666666666665</v>
      </c>
      <c r="Q87" s="24">
        <f t="shared" si="13"/>
        <v>3</v>
      </c>
      <c r="R87" s="23" t="b">
        <f t="shared" si="14"/>
        <v>1</v>
      </c>
      <c r="S87" s="25">
        <f t="shared" si="17"/>
        <v>2.8644666666666665</v>
      </c>
      <c r="T87" s="25">
        <f t="shared" si="18"/>
        <v>3</v>
      </c>
      <c r="U87" s="35">
        <f t="shared" si="19"/>
        <v>0</v>
      </c>
    </row>
    <row r="88" spans="1:21" ht="15" x14ac:dyDescent="0.25">
      <c r="A88" s="62" t="s">
        <v>0</v>
      </c>
      <c r="B88" s="35" t="s">
        <v>474</v>
      </c>
      <c r="C88" s="35" t="s">
        <v>149</v>
      </c>
      <c r="D88" s="52" t="s">
        <v>149</v>
      </c>
      <c r="E88" s="50" t="s">
        <v>150</v>
      </c>
      <c r="F88" s="35" t="s">
        <v>150</v>
      </c>
      <c r="G88" s="84" t="s">
        <v>150</v>
      </c>
      <c r="H88" s="19">
        <v>45814650</v>
      </c>
      <c r="I88" s="20">
        <v>45814650</v>
      </c>
      <c r="J88" s="36">
        <v>45814650</v>
      </c>
      <c r="K88" s="36">
        <f t="shared" si="15"/>
        <v>0</v>
      </c>
      <c r="L88" s="21">
        <v>4</v>
      </c>
      <c r="M88" s="22">
        <v>51</v>
      </c>
      <c r="N88" s="22">
        <v>3</v>
      </c>
      <c r="O88" s="23"/>
      <c r="P88" s="23">
        <f t="shared" si="16"/>
        <v>3.0543100000000001</v>
      </c>
      <c r="Q88" s="24">
        <f t="shared" si="13"/>
        <v>4</v>
      </c>
      <c r="R88" s="23" t="b">
        <f t="shared" si="14"/>
        <v>1</v>
      </c>
      <c r="S88" s="25">
        <f t="shared" si="17"/>
        <v>3.0543100000000001</v>
      </c>
      <c r="T88" s="25">
        <f t="shared" si="18"/>
        <v>4</v>
      </c>
      <c r="U88" s="35">
        <f t="shared" si="19"/>
        <v>0</v>
      </c>
    </row>
    <row r="89" spans="1:21" ht="15" x14ac:dyDescent="0.25">
      <c r="A89" s="62" t="s">
        <v>0</v>
      </c>
      <c r="B89" s="35" t="s">
        <v>450</v>
      </c>
      <c r="C89" s="35" t="s">
        <v>99</v>
      </c>
      <c r="D89" s="52" t="s">
        <v>99</v>
      </c>
      <c r="E89" s="50" t="s">
        <v>100</v>
      </c>
      <c r="F89" s="35" t="s">
        <v>100</v>
      </c>
      <c r="G89" s="84" t="s">
        <v>100</v>
      </c>
      <c r="H89" s="19">
        <v>31071700</v>
      </c>
      <c r="I89" s="20">
        <v>31071700</v>
      </c>
      <c r="J89" s="36">
        <v>31071700</v>
      </c>
      <c r="K89" s="36">
        <f t="shared" si="15"/>
        <v>0</v>
      </c>
      <c r="L89" s="21">
        <v>3</v>
      </c>
      <c r="M89" s="22">
        <v>29</v>
      </c>
      <c r="N89" s="22">
        <v>1</v>
      </c>
      <c r="O89" s="23"/>
      <c r="P89" s="23">
        <f t="shared" si="16"/>
        <v>2.0714466666666667</v>
      </c>
      <c r="Q89" s="24">
        <f t="shared" si="13"/>
        <v>3</v>
      </c>
      <c r="R89" s="23" t="b">
        <f t="shared" si="14"/>
        <v>1</v>
      </c>
      <c r="S89" s="25">
        <f t="shared" si="17"/>
        <v>2.0714466666666667</v>
      </c>
      <c r="T89" s="25">
        <f t="shared" si="18"/>
        <v>3</v>
      </c>
      <c r="U89" s="35">
        <f t="shared" si="19"/>
        <v>0</v>
      </c>
    </row>
    <row r="90" spans="1:21" ht="15" x14ac:dyDescent="0.25">
      <c r="A90" s="62" t="s">
        <v>0</v>
      </c>
      <c r="B90" s="35" t="s">
        <v>470</v>
      </c>
      <c r="C90" s="35" t="s">
        <v>141</v>
      </c>
      <c r="D90" s="52" t="s">
        <v>141</v>
      </c>
      <c r="E90" s="50" t="s">
        <v>142</v>
      </c>
      <c r="F90" s="35" t="s">
        <v>142</v>
      </c>
      <c r="G90" s="41" t="s">
        <v>142</v>
      </c>
      <c r="H90" s="19">
        <v>16131000</v>
      </c>
      <c r="I90" s="20">
        <v>16131000</v>
      </c>
      <c r="J90" s="36">
        <v>16131000</v>
      </c>
      <c r="K90" s="36">
        <f t="shared" si="15"/>
        <v>0</v>
      </c>
      <c r="L90" s="21">
        <v>2</v>
      </c>
      <c r="M90" s="22">
        <v>32</v>
      </c>
      <c r="N90" s="22">
        <v>2</v>
      </c>
      <c r="O90" s="23"/>
      <c r="P90" s="23">
        <f t="shared" si="16"/>
        <v>1.0753999999999999</v>
      </c>
      <c r="Q90" s="24">
        <f t="shared" si="13"/>
        <v>2</v>
      </c>
      <c r="R90" s="23" t="b">
        <f t="shared" si="14"/>
        <v>1</v>
      </c>
      <c r="S90" s="25">
        <f t="shared" si="17"/>
        <v>1.0753999999999999</v>
      </c>
      <c r="T90" s="25">
        <f t="shared" si="18"/>
        <v>2</v>
      </c>
      <c r="U90" s="35">
        <f t="shared" si="19"/>
        <v>0</v>
      </c>
    </row>
    <row r="91" spans="1:21" ht="15" x14ac:dyDescent="0.25">
      <c r="A91" s="62" t="s">
        <v>0</v>
      </c>
      <c r="B91" s="35" t="s">
        <v>484</v>
      </c>
      <c r="C91" s="35" t="s">
        <v>169</v>
      </c>
      <c r="D91" s="52" t="s">
        <v>169</v>
      </c>
      <c r="E91" s="50" t="s">
        <v>170</v>
      </c>
      <c r="F91" s="35" t="s">
        <v>170</v>
      </c>
      <c r="G91" s="41" t="s">
        <v>170</v>
      </c>
      <c r="H91" s="19">
        <v>42486400</v>
      </c>
      <c r="I91" s="20">
        <v>42486400</v>
      </c>
      <c r="J91" s="36">
        <v>42486400</v>
      </c>
      <c r="K91" s="36">
        <f t="shared" si="15"/>
        <v>0</v>
      </c>
      <c r="L91" s="21">
        <v>3</v>
      </c>
      <c r="M91" s="22">
        <v>28</v>
      </c>
      <c r="N91" s="22">
        <v>1</v>
      </c>
      <c r="O91" s="23"/>
      <c r="P91" s="23">
        <f t="shared" si="16"/>
        <v>2.8324266666666666</v>
      </c>
      <c r="Q91" s="24">
        <f t="shared" si="13"/>
        <v>3</v>
      </c>
      <c r="R91" s="23" t="b">
        <f t="shared" si="14"/>
        <v>1</v>
      </c>
      <c r="S91" s="25">
        <f t="shared" si="17"/>
        <v>2.8324266666666666</v>
      </c>
      <c r="T91" s="25">
        <f t="shared" si="18"/>
        <v>3</v>
      </c>
      <c r="U91" s="35">
        <f t="shared" si="19"/>
        <v>0</v>
      </c>
    </row>
    <row r="92" spans="1:21" ht="15" x14ac:dyDescent="0.25">
      <c r="A92" s="62" t="s">
        <v>0</v>
      </c>
      <c r="B92" s="35" t="s">
        <v>531</v>
      </c>
      <c r="C92" s="35" t="s">
        <v>268</v>
      </c>
      <c r="D92" s="23"/>
      <c r="E92" s="23"/>
      <c r="F92" s="35" t="s">
        <v>269</v>
      </c>
      <c r="G92" s="41" t="s">
        <v>269</v>
      </c>
      <c r="H92" s="19">
        <v>59887800</v>
      </c>
      <c r="I92" s="20">
        <v>59887800</v>
      </c>
      <c r="J92" s="36">
        <v>59887800</v>
      </c>
      <c r="K92" s="36">
        <f t="shared" si="15"/>
        <v>0</v>
      </c>
      <c r="L92" s="21">
        <v>4</v>
      </c>
      <c r="M92" s="22">
        <v>3</v>
      </c>
      <c r="N92" s="22">
        <v>0</v>
      </c>
      <c r="O92" s="23"/>
      <c r="P92" s="23">
        <f t="shared" si="16"/>
        <v>3.9925199999999998</v>
      </c>
      <c r="Q92" s="24">
        <f t="shared" si="13"/>
        <v>4</v>
      </c>
      <c r="R92" s="23" t="b">
        <f t="shared" si="14"/>
        <v>1</v>
      </c>
      <c r="S92" s="25">
        <f t="shared" si="17"/>
        <v>3.9925199999999998</v>
      </c>
      <c r="T92" s="25">
        <f t="shared" si="18"/>
        <v>4</v>
      </c>
      <c r="U92" s="35">
        <f t="shared" si="19"/>
        <v>0</v>
      </c>
    </row>
    <row r="93" spans="1:21" ht="15" x14ac:dyDescent="0.25">
      <c r="A93" s="62" t="s">
        <v>0</v>
      </c>
      <c r="B93" s="35" t="s">
        <v>468</v>
      </c>
      <c r="C93" s="35" t="s">
        <v>137</v>
      </c>
      <c r="D93" s="52" t="s">
        <v>137</v>
      </c>
      <c r="E93" s="50" t="s">
        <v>138</v>
      </c>
      <c r="F93" s="35" t="s">
        <v>138</v>
      </c>
      <c r="G93" s="41" t="s">
        <v>138</v>
      </c>
      <c r="H93" s="19">
        <v>16429600</v>
      </c>
      <c r="I93" s="20">
        <v>16429600</v>
      </c>
      <c r="J93" s="36">
        <v>16429600</v>
      </c>
      <c r="K93" s="36">
        <f t="shared" si="15"/>
        <v>0</v>
      </c>
      <c r="L93" s="21">
        <v>2</v>
      </c>
      <c r="M93" s="22">
        <v>19</v>
      </c>
      <c r="N93" s="22">
        <v>1</v>
      </c>
      <c r="O93" s="23"/>
      <c r="P93" s="23">
        <f t="shared" si="16"/>
        <v>1.0953066666666667</v>
      </c>
      <c r="Q93" s="24">
        <f t="shared" si="13"/>
        <v>2</v>
      </c>
      <c r="R93" s="23" t="b">
        <f t="shared" si="14"/>
        <v>1</v>
      </c>
      <c r="S93" s="25">
        <f t="shared" si="17"/>
        <v>1.0953066666666667</v>
      </c>
      <c r="T93" s="25">
        <f t="shared" si="18"/>
        <v>2</v>
      </c>
      <c r="U93" s="35">
        <f t="shared" si="19"/>
        <v>0</v>
      </c>
    </row>
    <row r="94" spans="1:21" ht="15" x14ac:dyDescent="0.25">
      <c r="A94" s="62" t="s">
        <v>0</v>
      </c>
      <c r="B94" s="35" t="s">
        <v>467</v>
      </c>
      <c r="C94" s="35" t="s">
        <v>135</v>
      </c>
      <c r="D94" s="52" t="s">
        <v>135</v>
      </c>
      <c r="E94" s="50" t="s">
        <v>136</v>
      </c>
      <c r="F94" s="35" t="s">
        <v>136</v>
      </c>
      <c r="G94" s="41" t="s">
        <v>136</v>
      </c>
      <c r="H94" s="19">
        <v>12406934</v>
      </c>
      <c r="I94" s="20">
        <v>12406934</v>
      </c>
      <c r="J94" s="36">
        <v>12406934</v>
      </c>
      <c r="K94" s="36">
        <f t="shared" si="15"/>
        <v>0</v>
      </c>
      <c r="L94" s="21">
        <v>1</v>
      </c>
      <c r="M94" s="22">
        <v>10</v>
      </c>
      <c r="N94" s="22">
        <v>1</v>
      </c>
      <c r="O94" s="23"/>
      <c r="P94" s="23">
        <f t="shared" si="16"/>
        <v>0.82712893333333337</v>
      </c>
      <c r="Q94" s="24">
        <f t="shared" si="13"/>
        <v>1</v>
      </c>
      <c r="R94" s="23" t="b">
        <f t="shared" si="14"/>
        <v>1</v>
      </c>
      <c r="S94" s="25">
        <f t="shared" si="17"/>
        <v>0.82712893333333337</v>
      </c>
      <c r="T94" s="25">
        <f t="shared" si="18"/>
        <v>1</v>
      </c>
      <c r="U94" s="35">
        <f t="shared" si="19"/>
        <v>0</v>
      </c>
    </row>
    <row r="95" spans="1:21" ht="15" x14ac:dyDescent="0.25">
      <c r="A95" s="62" t="s">
        <v>0</v>
      </c>
      <c r="B95" s="35" t="s">
        <v>493</v>
      </c>
      <c r="C95" s="35" t="s">
        <v>189</v>
      </c>
      <c r="D95" s="79" t="s">
        <v>189</v>
      </c>
      <c r="E95" s="83" t="s">
        <v>190</v>
      </c>
      <c r="F95" s="35" t="s">
        <v>190</v>
      </c>
      <c r="G95" s="41" t="s">
        <v>190</v>
      </c>
      <c r="H95" s="19">
        <v>108189400</v>
      </c>
      <c r="I95" s="20">
        <v>108189400</v>
      </c>
      <c r="J95" s="36">
        <v>108189400</v>
      </c>
      <c r="K95" s="36">
        <f t="shared" si="15"/>
        <v>0</v>
      </c>
      <c r="L95" s="21">
        <v>8</v>
      </c>
      <c r="M95" s="22">
        <v>70</v>
      </c>
      <c r="N95" s="22">
        <v>4</v>
      </c>
      <c r="O95" s="23"/>
      <c r="P95" s="23">
        <f t="shared" si="16"/>
        <v>7.212626666666667</v>
      </c>
      <c r="Q95" s="24">
        <f t="shared" si="13"/>
        <v>8</v>
      </c>
      <c r="R95" s="23" t="b">
        <f t="shared" si="14"/>
        <v>1</v>
      </c>
      <c r="S95" s="25">
        <f t="shared" si="17"/>
        <v>7.212626666666667</v>
      </c>
      <c r="T95" s="25">
        <f t="shared" si="18"/>
        <v>8</v>
      </c>
      <c r="U95" s="35">
        <f t="shared" si="19"/>
        <v>0</v>
      </c>
    </row>
    <row r="96" spans="1:21" ht="15" x14ac:dyDescent="0.25">
      <c r="A96" s="62" t="s">
        <v>0</v>
      </c>
      <c r="B96" s="35" t="s">
        <v>405</v>
      </c>
      <c r="C96" s="35" t="s">
        <v>1</v>
      </c>
      <c r="D96" s="52" t="s">
        <v>1</v>
      </c>
      <c r="E96" s="50" t="s">
        <v>2</v>
      </c>
      <c r="F96" s="35" t="s">
        <v>2</v>
      </c>
      <c r="G96" s="41" t="s">
        <v>2</v>
      </c>
      <c r="H96" s="19">
        <v>77386100</v>
      </c>
      <c r="I96" s="20">
        <v>77386100</v>
      </c>
      <c r="J96" s="36">
        <v>77386100</v>
      </c>
      <c r="K96" s="36">
        <f t="shared" si="15"/>
        <v>0</v>
      </c>
      <c r="L96" s="21">
        <v>6</v>
      </c>
      <c r="M96" s="22">
        <v>49</v>
      </c>
      <c r="N96" s="22">
        <v>2</v>
      </c>
      <c r="O96" s="23"/>
      <c r="P96" s="23">
        <f t="shared" si="16"/>
        <v>5.1590733333333336</v>
      </c>
      <c r="Q96" s="24">
        <f t="shared" si="13"/>
        <v>6</v>
      </c>
      <c r="R96" s="23" t="b">
        <f t="shared" si="14"/>
        <v>1</v>
      </c>
      <c r="S96" s="25">
        <f t="shared" si="17"/>
        <v>5.1590733333333336</v>
      </c>
      <c r="T96" s="25">
        <f t="shared" si="18"/>
        <v>6</v>
      </c>
      <c r="U96" s="35">
        <f t="shared" si="19"/>
        <v>0</v>
      </c>
    </row>
    <row r="97" spans="1:21" ht="15" x14ac:dyDescent="0.25">
      <c r="A97" s="62" t="s">
        <v>0</v>
      </c>
      <c r="B97" s="35" t="s">
        <v>496</v>
      </c>
      <c r="C97" s="35" t="s">
        <v>195</v>
      </c>
      <c r="D97" s="52" t="s">
        <v>195</v>
      </c>
      <c r="E97" s="50" t="s">
        <v>196</v>
      </c>
      <c r="F97" s="35" t="s">
        <v>196</v>
      </c>
      <c r="G97" s="41" t="s">
        <v>196</v>
      </c>
      <c r="H97" s="19">
        <v>20947500</v>
      </c>
      <c r="I97" s="20">
        <v>20947500</v>
      </c>
      <c r="J97" s="36">
        <v>20947500</v>
      </c>
      <c r="K97" s="36">
        <f t="shared" si="15"/>
        <v>0</v>
      </c>
      <c r="L97" s="21">
        <v>2</v>
      </c>
      <c r="M97" s="22">
        <v>44</v>
      </c>
      <c r="N97" s="22">
        <v>2</v>
      </c>
      <c r="O97" s="23"/>
      <c r="P97" s="23">
        <f t="shared" si="16"/>
        <v>1.3965000000000001</v>
      </c>
      <c r="Q97" s="24">
        <f t="shared" si="13"/>
        <v>2</v>
      </c>
      <c r="R97" s="23" t="b">
        <f t="shared" si="14"/>
        <v>1</v>
      </c>
      <c r="S97" s="25">
        <f t="shared" si="17"/>
        <v>1.3965000000000001</v>
      </c>
      <c r="T97" s="25">
        <f t="shared" si="18"/>
        <v>2</v>
      </c>
      <c r="U97" s="35">
        <f t="shared" si="19"/>
        <v>0</v>
      </c>
    </row>
    <row r="98" spans="1:21" ht="15" x14ac:dyDescent="0.25">
      <c r="A98" s="62" t="s">
        <v>0</v>
      </c>
      <c r="B98" s="35" t="s">
        <v>472</v>
      </c>
      <c r="C98" s="35" t="s">
        <v>145</v>
      </c>
      <c r="D98" s="52" t="s">
        <v>145</v>
      </c>
      <c r="E98" s="50" t="s">
        <v>616</v>
      </c>
      <c r="F98" s="35" t="s">
        <v>146</v>
      </c>
      <c r="G98" s="41" t="s">
        <v>146</v>
      </c>
      <c r="H98" s="19">
        <v>34251000</v>
      </c>
      <c r="I98" s="20">
        <v>34251000</v>
      </c>
      <c r="J98" s="36">
        <v>34251000</v>
      </c>
      <c r="K98" s="36">
        <f t="shared" si="15"/>
        <v>0</v>
      </c>
      <c r="L98" s="21">
        <v>3</v>
      </c>
      <c r="M98" s="22">
        <v>56</v>
      </c>
      <c r="N98" s="22">
        <v>3</v>
      </c>
      <c r="O98" s="23"/>
      <c r="P98" s="23">
        <f t="shared" si="16"/>
        <v>2.2833999999999999</v>
      </c>
      <c r="Q98" s="24">
        <f t="shared" si="13"/>
        <v>3</v>
      </c>
      <c r="R98" s="23" t="b">
        <f t="shared" si="14"/>
        <v>1</v>
      </c>
      <c r="S98" s="25">
        <f t="shared" si="17"/>
        <v>2.2833999999999999</v>
      </c>
      <c r="T98" s="25">
        <f t="shared" si="18"/>
        <v>3</v>
      </c>
      <c r="U98" s="35">
        <f t="shared" si="19"/>
        <v>0</v>
      </c>
    </row>
    <row r="99" spans="1:21" ht="15" x14ac:dyDescent="0.25">
      <c r="A99" s="62" t="s">
        <v>629</v>
      </c>
      <c r="B99" s="35" t="s">
        <v>424</v>
      </c>
      <c r="C99" s="35" t="s">
        <v>47</v>
      </c>
      <c r="D99" s="52" t="s">
        <v>47</v>
      </c>
      <c r="E99" s="50" t="s">
        <v>48</v>
      </c>
      <c r="F99" s="35" t="s">
        <v>48</v>
      </c>
      <c r="G99" s="35" t="s">
        <v>48</v>
      </c>
      <c r="H99" s="19">
        <v>35000000</v>
      </c>
      <c r="I99" s="20">
        <v>45000000</v>
      </c>
      <c r="J99" s="36">
        <v>45000000</v>
      </c>
      <c r="K99" s="36">
        <f t="shared" si="15"/>
        <v>0</v>
      </c>
      <c r="L99" s="21">
        <v>3</v>
      </c>
      <c r="M99" s="22">
        <v>172</v>
      </c>
      <c r="N99" s="22">
        <v>9</v>
      </c>
      <c r="O99" s="23"/>
      <c r="P99" s="23">
        <f t="shared" si="16"/>
        <v>3</v>
      </c>
      <c r="Q99" s="24">
        <f t="shared" ref="Q99:Q129" si="20">ROUNDUP(P99,0)</f>
        <v>3</v>
      </c>
      <c r="R99" s="23" t="b">
        <f t="shared" ref="R99:R129" si="21">Q99=L99</f>
        <v>1</v>
      </c>
      <c r="S99" s="25">
        <f t="shared" si="17"/>
        <v>3</v>
      </c>
      <c r="T99" s="25">
        <f t="shared" si="18"/>
        <v>3</v>
      </c>
      <c r="U99" s="35">
        <f t="shared" si="19"/>
        <v>0</v>
      </c>
    </row>
    <row r="100" spans="1:21" ht="15" x14ac:dyDescent="0.25">
      <c r="A100" s="62" t="s">
        <v>629</v>
      </c>
      <c r="B100" s="35" t="s">
        <v>491</v>
      </c>
      <c r="C100" s="35" t="s">
        <v>185</v>
      </c>
      <c r="D100" s="79" t="s">
        <v>185</v>
      </c>
      <c r="E100" s="83" t="s">
        <v>186</v>
      </c>
      <c r="F100" s="35" t="s">
        <v>186</v>
      </c>
      <c r="G100" s="35" t="s">
        <v>186</v>
      </c>
      <c r="H100" s="19">
        <v>40000000</v>
      </c>
      <c r="I100" s="20">
        <v>45000000</v>
      </c>
      <c r="J100" s="36">
        <v>45000000</v>
      </c>
      <c r="K100" s="36">
        <f t="shared" ref="K100:K131" si="22">J100-I100</f>
        <v>0</v>
      </c>
      <c r="L100" s="21">
        <v>3</v>
      </c>
      <c r="M100" s="22">
        <v>41</v>
      </c>
      <c r="N100" s="22">
        <v>2</v>
      </c>
      <c r="O100" s="23"/>
      <c r="P100" s="23">
        <f t="shared" ref="P100:P131" si="23">I100/15000000</f>
        <v>3</v>
      </c>
      <c r="Q100" s="24">
        <f t="shared" si="20"/>
        <v>3</v>
      </c>
      <c r="R100" s="23" t="b">
        <f t="shared" si="21"/>
        <v>1</v>
      </c>
      <c r="S100" s="25">
        <f t="shared" ref="S100:S130" si="24">J100/15000000</f>
        <v>3</v>
      </c>
      <c r="T100" s="25">
        <f t="shared" ref="T100:T131" si="25">ROUNDUP(S100,0)</f>
        <v>3</v>
      </c>
      <c r="U100" s="35">
        <f t="shared" ref="U100:U131" si="26">Q100-T100</f>
        <v>0</v>
      </c>
    </row>
    <row r="101" spans="1:21" ht="15" x14ac:dyDescent="0.25">
      <c r="A101" s="62" t="s">
        <v>620</v>
      </c>
      <c r="B101" s="35" t="s">
        <v>515</v>
      </c>
      <c r="C101" s="35" t="s">
        <v>236</v>
      </c>
      <c r="D101" s="52" t="s">
        <v>236</v>
      </c>
      <c r="E101" s="51" t="s">
        <v>237</v>
      </c>
      <c r="F101" s="35" t="s">
        <v>237</v>
      </c>
      <c r="G101" s="84" t="s">
        <v>237</v>
      </c>
      <c r="H101" s="19">
        <v>17135414</v>
      </c>
      <c r="I101" s="20">
        <v>18553697</v>
      </c>
      <c r="J101" s="36">
        <v>18553697</v>
      </c>
      <c r="K101" s="36">
        <f t="shared" si="22"/>
        <v>0</v>
      </c>
      <c r="L101" s="21">
        <v>2</v>
      </c>
      <c r="M101" s="22">
        <v>133</v>
      </c>
      <c r="N101" s="22">
        <v>7</v>
      </c>
      <c r="O101" s="23"/>
      <c r="P101" s="23">
        <f t="shared" si="23"/>
        <v>1.2369131333333334</v>
      </c>
      <c r="Q101" s="24">
        <f t="shared" si="20"/>
        <v>2</v>
      </c>
      <c r="R101" s="23" t="b">
        <f t="shared" si="21"/>
        <v>1</v>
      </c>
      <c r="S101" s="25">
        <f t="shared" si="24"/>
        <v>1.2369131333333334</v>
      </c>
      <c r="T101" s="25">
        <f t="shared" si="25"/>
        <v>2</v>
      </c>
      <c r="U101" s="35">
        <f t="shared" si="26"/>
        <v>0</v>
      </c>
    </row>
    <row r="102" spans="1:21" ht="15" x14ac:dyDescent="0.25">
      <c r="A102" s="62" t="s">
        <v>620</v>
      </c>
      <c r="B102" s="35" t="s">
        <v>512</v>
      </c>
      <c r="C102" s="35" t="s">
        <v>230</v>
      </c>
      <c r="D102" s="52" t="s">
        <v>230</v>
      </c>
      <c r="E102" s="51" t="s">
        <v>231</v>
      </c>
      <c r="F102" s="35" t="s">
        <v>231</v>
      </c>
      <c r="G102" s="84" t="s">
        <v>231</v>
      </c>
      <c r="H102" s="19">
        <v>4576012</v>
      </c>
      <c r="I102" s="20">
        <v>4954764</v>
      </c>
      <c r="J102" s="36">
        <v>4954764</v>
      </c>
      <c r="K102" s="36">
        <f t="shared" si="22"/>
        <v>0</v>
      </c>
      <c r="L102" s="21">
        <v>1</v>
      </c>
      <c r="M102" s="22">
        <v>31</v>
      </c>
      <c r="N102" s="22">
        <v>2</v>
      </c>
      <c r="O102" s="23"/>
      <c r="P102" s="23">
        <f t="shared" si="23"/>
        <v>0.33031759999999999</v>
      </c>
      <c r="Q102" s="24">
        <f t="shared" si="20"/>
        <v>1</v>
      </c>
      <c r="R102" s="23" t="b">
        <f t="shared" si="21"/>
        <v>1</v>
      </c>
      <c r="S102" s="25">
        <f t="shared" si="24"/>
        <v>0.33031759999999999</v>
      </c>
      <c r="T102" s="25">
        <f t="shared" si="25"/>
        <v>1</v>
      </c>
      <c r="U102" s="35">
        <f t="shared" si="26"/>
        <v>0</v>
      </c>
    </row>
    <row r="103" spans="1:21" ht="15" x14ac:dyDescent="0.25">
      <c r="A103" s="62" t="s">
        <v>620</v>
      </c>
      <c r="B103" s="35" t="s">
        <v>471</v>
      </c>
      <c r="C103" s="35" t="s">
        <v>143</v>
      </c>
      <c r="D103" s="56">
        <v>25940082</v>
      </c>
      <c r="E103" s="51" t="s">
        <v>144</v>
      </c>
      <c r="F103" s="35" t="s">
        <v>144</v>
      </c>
      <c r="G103" s="40" t="s">
        <v>144</v>
      </c>
      <c r="H103" s="19">
        <v>0</v>
      </c>
      <c r="I103" s="20">
        <v>0</v>
      </c>
      <c r="J103" s="36">
        <v>0</v>
      </c>
      <c r="K103" s="36">
        <f t="shared" si="22"/>
        <v>0</v>
      </c>
      <c r="L103" s="21">
        <v>0</v>
      </c>
      <c r="M103" s="22">
        <v>10</v>
      </c>
      <c r="N103" s="22">
        <v>1</v>
      </c>
      <c r="O103" s="23"/>
      <c r="P103" s="23">
        <f t="shared" si="23"/>
        <v>0</v>
      </c>
      <c r="Q103" s="24">
        <f t="shared" si="20"/>
        <v>0</v>
      </c>
      <c r="R103" s="23" t="b">
        <f t="shared" si="21"/>
        <v>1</v>
      </c>
      <c r="S103" s="25">
        <f t="shared" si="24"/>
        <v>0</v>
      </c>
      <c r="T103" s="25">
        <f t="shared" si="25"/>
        <v>0</v>
      </c>
      <c r="U103" s="35">
        <f t="shared" si="26"/>
        <v>0</v>
      </c>
    </row>
    <row r="104" spans="1:21" ht="15" x14ac:dyDescent="0.25">
      <c r="A104" s="62" t="s">
        <v>620</v>
      </c>
      <c r="B104" s="35" t="s">
        <v>509</v>
      </c>
      <c r="C104" s="35" t="s">
        <v>224</v>
      </c>
      <c r="D104" s="52" t="s">
        <v>224</v>
      </c>
      <c r="E104" s="54" t="s">
        <v>225</v>
      </c>
      <c r="F104" s="35" t="s">
        <v>225</v>
      </c>
      <c r="G104" s="84" t="s">
        <v>225</v>
      </c>
      <c r="H104" s="19">
        <v>288640154</v>
      </c>
      <c r="I104" s="20">
        <v>315417039</v>
      </c>
      <c r="J104" s="36">
        <v>315417039</v>
      </c>
      <c r="K104" s="36">
        <f t="shared" si="22"/>
        <v>0</v>
      </c>
      <c r="L104" s="21">
        <v>20</v>
      </c>
      <c r="M104" s="22">
        <v>315</v>
      </c>
      <c r="N104" s="22">
        <v>16</v>
      </c>
      <c r="O104" s="23"/>
      <c r="P104" s="23">
        <f t="shared" si="23"/>
        <v>21.027802600000001</v>
      </c>
      <c r="Q104" s="24">
        <f t="shared" si="20"/>
        <v>22</v>
      </c>
      <c r="R104" s="23" t="b">
        <f t="shared" si="21"/>
        <v>0</v>
      </c>
      <c r="S104" s="25">
        <f t="shared" si="24"/>
        <v>21.027802600000001</v>
      </c>
      <c r="T104" s="25">
        <f t="shared" si="25"/>
        <v>22</v>
      </c>
      <c r="U104" s="35">
        <f t="shared" si="26"/>
        <v>0</v>
      </c>
    </row>
    <row r="105" spans="1:21" ht="15" x14ac:dyDescent="0.25">
      <c r="A105" s="62" t="s">
        <v>620</v>
      </c>
      <c r="B105" s="35" t="s">
        <v>576</v>
      </c>
      <c r="C105" s="35" t="s">
        <v>358</v>
      </c>
      <c r="D105" s="52" t="s">
        <v>358</v>
      </c>
      <c r="E105" s="54" t="s">
        <v>359</v>
      </c>
      <c r="F105" s="35" t="s">
        <v>359</v>
      </c>
      <c r="G105" s="84" t="s">
        <v>359</v>
      </c>
      <c r="H105" s="19">
        <v>881716427</v>
      </c>
      <c r="I105" s="20">
        <v>981146789</v>
      </c>
      <c r="J105" s="36">
        <v>981146789</v>
      </c>
      <c r="K105" s="36">
        <f t="shared" si="22"/>
        <v>0</v>
      </c>
      <c r="L105" s="21">
        <v>59</v>
      </c>
      <c r="M105" s="22">
        <v>1121</v>
      </c>
      <c r="N105" s="22">
        <v>56</v>
      </c>
      <c r="O105" s="23"/>
      <c r="P105" s="23">
        <f t="shared" si="23"/>
        <v>65.409785933333339</v>
      </c>
      <c r="Q105" s="24">
        <f t="shared" si="20"/>
        <v>66</v>
      </c>
      <c r="R105" s="23" t="b">
        <f t="shared" si="21"/>
        <v>0</v>
      </c>
      <c r="S105" s="25">
        <f t="shared" si="24"/>
        <v>65.409785933333339</v>
      </c>
      <c r="T105" s="25">
        <f t="shared" si="25"/>
        <v>66</v>
      </c>
      <c r="U105" s="35">
        <f t="shared" si="26"/>
        <v>0</v>
      </c>
    </row>
    <row r="106" spans="1:21" ht="15" x14ac:dyDescent="0.25">
      <c r="A106" s="62" t="s">
        <v>620</v>
      </c>
      <c r="B106" s="35" t="s">
        <v>528</v>
      </c>
      <c r="C106" s="35" t="s">
        <v>262</v>
      </c>
      <c r="D106" s="52" t="s">
        <v>262</v>
      </c>
      <c r="E106" s="51" t="s">
        <v>609</v>
      </c>
      <c r="F106" s="35" t="s">
        <v>263</v>
      </c>
      <c r="G106" s="84" t="s">
        <v>263</v>
      </c>
      <c r="H106" s="19">
        <v>4473634</v>
      </c>
      <c r="I106" s="20">
        <v>4843913</v>
      </c>
      <c r="J106" s="36">
        <v>4843913</v>
      </c>
      <c r="K106" s="36">
        <f t="shared" si="22"/>
        <v>0</v>
      </c>
      <c r="L106" s="21">
        <v>1</v>
      </c>
      <c r="M106" s="22">
        <v>40</v>
      </c>
      <c r="N106" s="22">
        <v>2</v>
      </c>
      <c r="O106" s="23"/>
      <c r="P106" s="23">
        <f t="shared" si="23"/>
        <v>0.32292753333333335</v>
      </c>
      <c r="Q106" s="24">
        <f t="shared" si="20"/>
        <v>1</v>
      </c>
      <c r="R106" s="23" t="b">
        <f t="shared" si="21"/>
        <v>1</v>
      </c>
      <c r="S106" s="25">
        <f t="shared" si="24"/>
        <v>0.32292753333333335</v>
      </c>
      <c r="T106" s="25">
        <f t="shared" si="25"/>
        <v>1</v>
      </c>
      <c r="U106" s="35">
        <f t="shared" si="26"/>
        <v>0</v>
      </c>
    </row>
    <row r="107" spans="1:21" ht="15" x14ac:dyDescent="0.25">
      <c r="A107" s="62" t="s">
        <v>620</v>
      </c>
      <c r="B107" s="35" t="s">
        <v>503</v>
      </c>
      <c r="C107" s="35" t="s">
        <v>211</v>
      </c>
      <c r="D107" s="52" t="s">
        <v>211</v>
      </c>
      <c r="E107" s="54" t="s">
        <v>212</v>
      </c>
      <c r="F107" s="35" t="s">
        <v>212</v>
      </c>
      <c r="G107" s="84" t="s">
        <v>212</v>
      </c>
      <c r="H107" s="19">
        <v>284017771</v>
      </c>
      <c r="I107" s="20">
        <v>316046197</v>
      </c>
      <c r="J107" s="36">
        <v>316046197</v>
      </c>
      <c r="K107" s="36">
        <f t="shared" si="22"/>
        <v>0</v>
      </c>
      <c r="L107" s="21">
        <v>19</v>
      </c>
      <c r="M107" s="22">
        <v>408</v>
      </c>
      <c r="N107" s="22">
        <v>20</v>
      </c>
      <c r="O107" s="23"/>
      <c r="P107" s="23">
        <f t="shared" si="23"/>
        <v>21.069746466666668</v>
      </c>
      <c r="Q107" s="24">
        <f t="shared" si="20"/>
        <v>22</v>
      </c>
      <c r="R107" s="23" t="b">
        <f t="shared" si="21"/>
        <v>0</v>
      </c>
      <c r="S107" s="25">
        <f t="shared" si="24"/>
        <v>21.069746466666668</v>
      </c>
      <c r="T107" s="25">
        <f t="shared" si="25"/>
        <v>22</v>
      </c>
      <c r="U107" s="35">
        <f t="shared" si="26"/>
        <v>0</v>
      </c>
    </row>
    <row r="108" spans="1:21" ht="15" x14ac:dyDescent="0.25">
      <c r="A108" s="62" t="s">
        <v>620</v>
      </c>
      <c r="B108" s="35" t="s">
        <v>455</v>
      </c>
      <c r="C108" s="35" t="s">
        <v>109</v>
      </c>
      <c r="D108" s="52" t="s">
        <v>109</v>
      </c>
      <c r="E108" s="54" t="s">
        <v>110</v>
      </c>
      <c r="F108" s="35" t="s">
        <v>110</v>
      </c>
      <c r="G108" s="41" t="s">
        <v>110</v>
      </c>
      <c r="H108" s="19">
        <v>947968104</v>
      </c>
      <c r="I108" s="20">
        <v>1054869607</v>
      </c>
      <c r="J108" s="36">
        <v>1054869607</v>
      </c>
      <c r="K108" s="36">
        <f t="shared" si="22"/>
        <v>0</v>
      </c>
      <c r="L108" s="21">
        <v>64</v>
      </c>
      <c r="M108" s="22">
        <v>1798</v>
      </c>
      <c r="N108" s="22">
        <v>90</v>
      </c>
      <c r="O108" s="23"/>
      <c r="P108" s="23">
        <f t="shared" si="23"/>
        <v>70.324640466666665</v>
      </c>
      <c r="Q108" s="24">
        <f t="shared" si="20"/>
        <v>71</v>
      </c>
      <c r="R108" s="23" t="b">
        <f t="shared" si="21"/>
        <v>0</v>
      </c>
      <c r="S108" s="25">
        <f t="shared" si="24"/>
        <v>70.324640466666665</v>
      </c>
      <c r="T108" s="25">
        <f t="shared" si="25"/>
        <v>71</v>
      </c>
      <c r="U108" s="35">
        <f t="shared" si="26"/>
        <v>0</v>
      </c>
    </row>
    <row r="109" spans="1:21" ht="15" x14ac:dyDescent="0.25">
      <c r="A109" s="62" t="s">
        <v>620</v>
      </c>
      <c r="B109" s="35" t="s">
        <v>529</v>
      </c>
      <c r="C109" s="35" t="s">
        <v>264</v>
      </c>
      <c r="D109" s="52" t="s">
        <v>264</v>
      </c>
      <c r="E109" s="54" t="s">
        <v>265</v>
      </c>
      <c r="F109" s="35" t="s">
        <v>265</v>
      </c>
      <c r="G109" s="41" t="s">
        <v>265</v>
      </c>
      <c r="H109" s="19">
        <v>205791443</v>
      </c>
      <c r="I109" s="20">
        <v>222824614</v>
      </c>
      <c r="J109" s="36">
        <v>222824614</v>
      </c>
      <c r="K109" s="36">
        <f t="shared" si="22"/>
        <v>0</v>
      </c>
      <c r="L109" s="21">
        <v>14</v>
      </c>
      <c r="M109" s="22">
        <v>303</v>
      </c>
      <c r="N109" s="22">
        <v>15</v>
      </c>
      <c r="O109" s="23"/>
      <c r="P109" s="23">
        <f t="shared" si="23"/>
        <v>14.854974266666666</v>
      </c>
      <c r="Q109" s="24">
        <f t="shared" si="20"/>
        <v>15</v>
      </c>
      <c r="R109" s="23" t="b">
        <f t="shared" si="21"/>
        <v>0</v>
      </c>
      <c r="S109" s="25">
        <f t="shared" si="24"/>
        <v>14.854974266666666</v>
      </c>
      <c r="T109" s="25">
        <f t="shared" si="25"/>
        <v>15</v>
      </c>
      <c r="U109" s="35">
        <f t="shared" si="26"/>
        <v>0</v>
      </c>
    </row>
    <row r="110" spans="1:21" ht="15" x14ac:dyDescent="0.25">
      <c r="A110" s="62" t="s">
        <v>620</v>
      </c>
      <c r="B110" s="35" t="s">
        <v>475</v>
      </c>
      <c r="C110" s="35" t="s">
        <v>151</v>
      </c>
      <c r="D110" s="52" t="s">
        <v>151</v>
      </c>
      <c r="E110" s="51" t="s">
        <v>152</v>
      </c>
      <c r="F110" s="35" t="s">
        <v>152</v>
      </c>
      <c r="G110" s="41" t="s">
        <v>152</v>
      </c>
      <c r="H110" s="19">
        <v>15066285</v>
      </c>
      <c r="I110" s="20">
        <v>16313308</v>
      </c>
      <c r="J110" s="36">
        <v>16313308</v>
      </c>
      <c r="K110" s="36">
        <f t="shared" si="22"/>
        <v>0</v>
      </c>
      <c r="L110" s="21">
        <v>1</v>
      </c>
      <c r="M110" s="22">
        <v>53</v>
      </c>
      <c r="N110" s="22">
        <v>3</v>
      </c>
      <c r="O110" s="23"/>
      <c r="P110" s="23">
        <f t="shared" si="23"/>
        <v>1.0875538666666666</v>
      </c>
      <c r="Q110" s="24">
        <f t="shared" si="20"/>
        <v>2</v>
      </c>
      <c r="R110" s="23" t="b">
        <f t="shared" si="21"/>
        <v>0</v>
      </c>
      <c r="S110" s="25">
        <f t="shared" si="24"/>
        <v>1.0875538666666666</v>
      </c>
      <c r="T110" s="25">
        <f t="shared" si="25"/>
        <v>2</v>
      </c>
      <c r="U110" s="35">
        <f t="shared" si="26"/>
        <v>0</v>
      </c>
    </row>
    <row r="111" spans="1:21" ht="15" x14ac:dyDescent="0.25">
      <c r="A111" s="62" t="s">
        <v>620</v>
      </c>
      <c r="B111" s="35" t="s">
        <v>481</v>
      </c>
      <c r="C111" s="35" t="s">
        <v>163</v>
      </c>
      <c r="D111" s="23"/>
      <c r="E111" s="23"/>
      <c r="F111" s="35" t="s">
        <v>164</v>
      </c>
      <c r="G111" s="35" t="s">
        <v>164</v>
      </c>
      <c r="H111" s="19">
        <v>0</v>
      </c>
      <c r="I111" s="20">
        <v>0</v>
      </c>
      <c r="J111" s="36">
        <v>0</v>
      </c>
      <c r="K111" s="36">
        <f t="shared" si="22"/>
        <v>0</v>
      </c>
      <c r="L111" s="21">
        <v>0</v>
      </c>
      <c r="M111" s="22">
        <v>7</v>
      </c>
      <c r="N111" s="22">
        <v>0</v>
      </c>
      <c r="O111" s="23"/>
      <c r="P111" s="23">
        <f t="shared" si="23"/>
        <v>0</v>
      </c>
      <c r="Q111" s="24">
        <f t="shared" si="20"/>
        <v>0</v>
      </c>
      <c r="R111" s="23" t="b">
        <f t="shared" si="21"/>
        <v>1</v>
      </c>
      <c r="S111" s="25">
        <f t="shared" si="24"/>
        <v>0</v>
      </c>
      <c r="T111" s="25">
        <f t="shared" si="25"/>
        <v>0</v>
      </c>
      <c r="U111" s="35">
        <f t="shared" si="26"/>
        <v>0</v>
      </c>
    </row>
    <row r="112" spans="1:21" ht="15" x14ac:dyDescent="0.25">
      <c r="A112" s="62" t="s">
        <v>620</v>
      </c>
      <c r="B112" s="35" t="s">
        <v>525</v>
      </c>
      <c r="C112" s="35" t="s">
        <v>256</v>
      </c>
      <c r="D112" s="52" t="s">
        <v>256</v>
      </c>
      <c r="E112" s="54" t="s">
        <v>610</v>
      </c>
      <c r="F112" s="35" t="s">
        <v>257</v>
      </c>
      <c r="G112" s="41" t="s">
        <v>257</v>
      </c>
      <c r="H112" s="19">
        <v>129182280</v>
      </c>
      <c r="I112" s="20">
        <v>141166403</v>
      </c>
      <c r="J112" s="36">
        <v>141166403</v>
      </c>
      <c r="K112" s="36">
        <f t="shared" si="22"/>
        <v>0</v>
      </c>
      <c r="L112" s="21">
        <v>9</v>
      </c>
      <c r="M112" s="22">
        <v>274</v>
      </c>
      <c r="N112" s="22">
        <v>14</v>
      </c>
      <c r="O112" s="23"/>
      <c r="P112" s="23">
        <f t="shared" si="23"/>
        <v>9.4110935333333341</v>
      </c>
      <c r="Q112" s="24">
        <f t="shared" si="20"/>
        <v>10</v>
      </c>
      <c r="R112" s="23" t="b">
        <f t="shared" si="21"/>
        <v>0</v>
      </c>
      <c r="S112" s="25">
        <f t="shared" si="24"/>
        <v>9.4110935333333341</v>
      </c>
      <c r="T112" s="25">
        <f t="shared" si="25"/>
        <v>10</v>
      </c>
      <c r="U112" s="35">
        <f t="shared" si="26"/>
        <v>0</v>
      </c>
    </row>
    <row r="113" spans="1:21" ht="15" x14ac:dyDescent="0.25">
      <c r="A113" s="62" t="s">
        <v>620</v>
      </c>
      <c r="B113" s="35" t="s">
        <v>495</v>
      </c>
      <c r="C113" s="35" t="s">
        <v>193</v>
      </c>
      <c r="D113" s="23"/>
      <c r="E113" s="23"/>
      <c r="F113" s="35" t="s">
        <v>194</v>
      </c>
      <c r="G113" s="35" t="s">
        <v>194</v>
      </c>
      <c r="H113" s="19">
        <v>0</v>
      </c>
      <c r="I113" s="20">
        <v>0</v>
      </c>
      <c r="J113" s="36">
        <v>0</v>
      </c>
      <c r="K113" s="36">
        <f t="shared" si="22"/>
        <v>0</v>
      </c>
      <c r="L113" s="21">
        <v>0</v>
      </c>
      <c r="M113" s="22">
        <v>7</v>
      </c>
      <c r="N113" s="22">
        <v>0</v>
      </c>
      <c r="O113" s="23"/>
      <c r="P113" s="23">
        <f t="shared" si="23"/>
        <v>0</v>
      </c>
      <c r="Q113" s="24">
        <f t="shared" si="20"/>
        <v>0</v>
      </c>
      <c r="R113" s="23" t="b">
        <f t="shared" si="21"/>
        <v>1</v>
      </c>
      <c r="S113" s="25">
        <f t="shared" si="24"/>
        <v>0</v>
      </c>
      <c r="T113" s="25">
        <f t="shared" si="25"/>
        <v>0</v>
      </c>
      <c r="U113" s="35">
        <f t="shared" si="26"/>
        <v>0</v>
      </c>
    </row>
    <row r="114" spans="1:21" ht="15" x14ac:dyDescent="0.25">
      <c r="A114" s="62" t="s">
        <v>620</v>
      </c>
      <c r="B114" s="35" t="s">
        <v>497</v>
      </c>
      <c r="C114" s="35" t="s">
        <v>197</v>
      </c>
      <c r="D114" s="52" t="s">
        <v>197</v>
      </c>
      <c r="E114" s="54" t="s">
        <v>198</v>
      </c>
      <c r="F114" s="35" t="s">
        <v>198</v>
      </c>
      <c r="G114" s="41" t="s">
        <v>198</v>
      </c>
      <c r="H114" s="19">
        <v>74444694</v>
      </c>
      <c r="I114" s="20">
        <v>80606414</v>
      </c>
      <c r="J114" s="36">
        <v>80606414</v>
      </c>
      <c r="K114" s="36">
        <f t="shared" si="22"/>
        <v>0</v>
      </c>
      <c r="L114" s="21">
        <v>5</v>
      </c>
      <c r="M114" s="22">
        <v>159</v>
      </c>
      <c r="N114" s="22">
        <v>8</v>
      </c>
      <c r="O114" s="23"/>
      <c r="P114" s="23">
        <f t="shared" si="23"/>
        <v>5.3737609333333332</v>
      </c>
      <c r="Q114" s="24">
        <f t="shared" si="20"/>
        <v>6</v>
      </c>
      <c r="R114" s="23" t="b">
        <f t="shared" si="21"/>
        <v>0</v>
      </c>
      <c r="S114" s="25">
        <f t="shared" si="24"/>
        <v>5.3737609333333332</v>
      </c>
      <c r="T114" s="25">
        <f t="shared" si="25"/>
        <v>6</v>
      </c>
      <c r="U114" s="35">
        <f t="shared" si="26"/>
        <v>0</v>
      </c>
    </row>
    <row r="115" spans="1:21" ht="15" x14ac:dyDescent="0.25">
      <c r="A115" s="62" t="s">
        <v>620</v>
      </c>
      <c r="B115" s="35" t="s">
        <v>486</v>
      </c>
      <c r="C115" s="35" t="s">
        <v>173</v>
      </c>
      <c r="D115" s="56">
        <v>29142890</v>
      </c>
      <c r="E115" s="52" t="s">
        <v>612</v>
      </c>
      <c r="F115" s="35" t="s">
        <v>174</v>
      </c>
      <c r="G115" s="41" t="s">
        <v>174</v>
      </c>
      <c r="H115" s="19">
        <v>1442073</v>
      </c>
      <c r="I115" s="20">
        <v>1547011</v>
      </c>
      <c r="J115" s="36">
        <v>1547011</v>
      </c>
      <c r="K115" s="36">
        <f t="shared" si="22"/>
        <v>0</v>
      </c>
      <c r="L115" s="21">
        <v>1</v>
      </c>
      <c r="M115" s="22">
        <v>31</v>
      </c>
      <c r="N115" s="22">
        <v>2</v>
      </c>
      <c r="O115" s="23"/>
      <c r="P115" s="23">
        <f t="shared" si="23"/>
        <v>0.10313406666666666</v>
      </c>
      <c r="Q115" s="24">
        <f t="shared" si="20"/>
        <v>1</v>
      </c>
      <c r="R115" s="23" t="b">
        <f t="shared" si="21"/>
        <v>1</v>
      </c>
      <c r="S115" s="25">
        <f t="shared" si="24"/>
        <v>0.10313406666666666</v>
      </c>
      <c r="T115" s="25">
        <f t="shared" si="25"/>
        <v>1</v>
      </c>
      <c r="U115" s="35">
        <f t="shared" si="26"/>
        <v>0</v>
      </c>
    </row>
    <row r="116" spans="1:21" ht="15" x14ac:dyDescent="0.25">
      <c r="A116" s="62" t="s">
        <v>620</v>
      </c>
      <c r="B116" s="35" t="s">
        <v>494</v>
      </c>
      <c r="C116" s="35" t="s">
        <v>191</v>
      </c>
      <c r="D116" s="52" t="s">
        <v>191</v>
      </c>
      <c r="E116" s="54" t="s">
        <v>192</v>
      </c>
      <c r="F116" s="35" t="s">
        <v>192</v>
      </c>
      <c r="G116" s="41" t="s">
        <v>192</v>
      </c>
      <c r="H116" s="19">
        <v>148153133</v>
      </c>
      <c r="I116" s="20">
        <v>160415633</v>
      </c>
      <c r="J116" s="36">
        <v>160415633</v>
      </c>
      <c r="K116" s="36">
        <f t="shared" si="22"/>
        <v>0</v>
      </c>
      <c r="L116" s="21">
        <v>10</v>
      </c>
      <c r="M116" s="22">
        <v>249</v>
      </c>
      <c r="N116" s="22">
        <v>12</v>
      </c>
      <c r="O116" s="23"/>
      <c r="P116" s="23">
        <f t="shared" si="23"/>
        <v>10.694375533333334</v>
      </c>
      <c r="Q116" s="24">
        <f t="shared" si="20"/>
        <v>11</v>
      </c>
      <c r="R116" s="23" t="b">
        <f t="shared" si="21"/>
        <v>0</v>
      </c>
      <c r="S116" s="25">
        <f t="shared" si="24"/>
        <v>10.694375533333334</v>
      </c>
      <c r="T116" s="25">
        <f t="shared" si="25"/>
        <v>11</v>
      </c>
      <c r="U116" s="35">
        <f t="shared" si="26"/>
        <v>0</v>
      </c>
    </row>
    <row r="117" spans="1:21" ht="15" x14ac:dyDescent="0.25">
      <c r="A117" s="62" t="s">
        <v>620</v>
      </c>
      <c r="B117" s="35" t="s">
        <v>532</v>
      </c>
      <c r="C117" s="35" t="s">
        <v>270</v>
      </c>
      <c r="D117" s="52" t="s">
        <v>270</v>
      </c>
      <c r="E117" s="54" t="s">
        <v>271</v>
      </c>
      <c r="F117" s="35" t="s">
        <v>271</v>
      </c>
      <c r="G117" s="41" t="s">
        <v>271</v>
      </c>
      <c r="H117" s="19">
        <v>75423656</v>
      </c>
      <c r="I117" s="20">
        <v>81666404</v>
      </c>
      <c r="J117" s="36">
        <v>81666404</v>
      </c>
      <c r="K117" s="36">
        <f t="shared" si="22"/>
        <v>0</v>
      </c>
      <c r="L117" s="21">
        <v>6</v>
      </c>
      <c r="M117" s="22">
        <v>123</v>
      </c>
      <c r="N117" s="22">
        <v>6</v>
      </c>
      <c r="O117" s="23"/>
      <c r="P117" s="23">
        <f t="shared" si="23"/>
        <v>5.4444269333333333</v>
      </c>
      <c r="Q117" s="24">
        <f t="shared" si="20"/>
        <v>6</v>
      </c>
      <c r="R117" s="23" t="b">
        <f t="shared" si="21"/>
        <v>1</v>
      </c>
      <c r="S117" s="25">
        <f t="shared" si="24"/>
        <v>5.4444269333333333</v>
      </c>
      <c r="T117" s="25">
        <f t="shared" si="25"/>
        <v>6</v>
      </c>
      <c r="U117" s="35">
        <f t="shared" si="26"/>
        <v>0</v>
      </c>
    </row>
    <row r="118" spans="1:21" ht="15" x14ac:dyDescent="0.25">
      <c r="A118" s="62" t="s">
        <v>620</v>
      </c>
      <c r="B118" s="35" t="s">
        <v>492</v>
      </c>
      <c r="C118" s="35" t="s">
        <v>187</v>
      </c>
      <c r="D118" s="52" t="s">
        <v>187</v>
      </c>
      <c r="E118" s="51" t="s">
        <v>188</v>
      </c>
      <c r="F118" s="35" t="s">
        <v>188</v>
      </c>
      <c r="G118" s="41" t="s">
        <v>188</v>
      </c>
      <c r="H118" s="19">
        <v>1177647</v>
      </c>
      <c r="I118" s="20">
        <v>1263343</v>
      </c>
      <c r="J118" s="36">
        <v>1263343</v>
      </c>
      <c r="K118" s="36">
        <f t="shared" si="22"/>
        <v>0</v>
      </c>
      <c r="L118" s="21">
        <v>1</v>
      </c>
      <c r="M118" s="22">
        <v>34</v>
      </c>
      <c r="N118" s="22">
        <v>2</v>
      </c>
      <c r="O118" s="23"/>
      <c r="P118" s="23">
        <f t="shared" si="23"/>
        <v>8.422286666666666E-2</v>
      </c>
      <c r="Q118" s="24">
        <f t="shared" si="20"/>
        <v>1</v>
      </c>
      <c r="R118" s="23" t="b">
        <f t="shared" si="21"/>
        <v>1</v>
      </c>
      <c r="S118" s="25">
        <f t="shared" si="24"/>
        <v>8.422286666666666E-2</v>
      </c>
      <c r="T118" s="25">
        <f t="shared" si="25"/>
        <v>1</v>
      </c>
      <c r="U118" s="35">
        <f t="shared" si="26"/>
        <v>0</v>
      </c>
    </row>
    <row r="119" spans="1:21" ht="15" x14ac:dyDescent="0.25">
      <c r="A119" s="62" t="s">
        <v>620</v>
      </c>
      <c r="B119" s="35" t="s">
        <v>488</v>
      </c>
      <c r="C119" s="35" t="s">
        <v>178</v>
      </c>
      <c r="D119" s="52" t="s">
        <v>178</v>
      </c>
      <c r="E119" s="51" t="s">
        <v>179</v>
      </c>
      <c r="F119" s="35" t="s">
        <v>179</v>
      </c>
      <c r="G119" s="41" t="s">
        <v>179</v>
      </c>
      <c r="H119" s="19">
        <v>73597605</v>
      </c>
      <c r="I119" s="20">
        <v>79689212</v>
      </c>
      <c r="J119" s="36">
        <v>79689212</v>
      </c>
      <c r="K119" s="36">
        <f t="shared" si="22"/>
        <v>0</v>
      </c>
      <c r="L119" s="21">
        <v>5</v>
      </c>
      <c r="M119" s="22">
        <v>207</v>
      </c>
      <c r="N119" s="22">
        <v>10</v>
      </c>
      <c r="O119" s="23"/>
      <c r="P119" s="23">
        <f t="shared" si="23"/>
        <v>5.3126141333333337</v>
      </c>
      <c r="Q119" s="24">
        <f t="shared" si="20"/>
        <v>6</v>
      </c>
      <c r="R119" s="23" t="b">
        <f t="shared" si="21"/>
        <v>0</v>
      </c>
      <c r="S119" s="25">
        <f t="shared" si="24"/>
        <v>5.3126141333333337</v>
      </c>
      <c r="T119" s="25">
        <f t="shared" si="25"/>
        <v>6</v>
      </c>
      <c r="U119" s="35">
        <f t="shared" si="26"/>
        <v>0</v>
      </c>
    </row>
    <row r="120" spans="1:21" ht="15" x14ac:dyDescent="0.25">
      <c r="A120" s="62" t="s">
        <v>620</v>
      </c>
      <c r="B120" s="35" t="s">
        <v>454</v>
      </c>
      <c r="C120" s="35" t="s">
        <v>107</v>
      </c>
      <c r="D120" s="52" t="s">
        <v>107</v>
      </c>
      <c r="E120" s="54" t="s">
        <v>613</v>
      </c>
      <c r="F120" s="35" t="s">
        <v>108</v>
      </c>
      <c r="G120" s="41" t="s">
        <v>108</v>
      </c>
      <c r="H120" s="19">
        <v>2058374897</v>
      </c>
      <c r="I120" s="20">
        <v>2290495967</v>
      </c>
      <c r="J120" s="36">
        <v>2290495967</v>
      </c>
      <c r="K120" s="36">
        <f t="shared" si="22"/>
        <v>0</v>
      </c>
      <c r="L120" s="21">
        <v>138</v>
      </c>
      <c r="M120" s="22">
        <v>2266</v>
      </c>
      <c r="N120" s="22">
        <v>113</v>
      </c>
      <c r="O120" s="23"/>
      <c r="P120" s="23">
        <f t="shared" si="23"/>
        <v>152.69973113333333</v>
      </c>
      <c r="Q120" s="24">
        <f t="shared" si="20"/>
        <v>153</v>
      </c>
      <c r="R120" s="23" t="b">
        <f t="shared" si="21"/>
        <v>0</v>
      </c>
      <c r="S120" s="25">
        <f t="shared" si="24"/>
        <v>152.69973113333333</v>
      </c>
      <c r="T120" s="25">
        <f t="shared" si="25"/>
        <v>153</v>
      </c>
      <c r="U120" s="35">
        <f t="shared" si="26"/>
        <v>0</v>
      </c>
    </row>
    <row r="121" spans="1:21" ht="15" x14ac:dyDescent="0.25">
      <c r="A121" s="62" t="s">
        <v>620</v>
      </c>
      <c r="B121" s="35" t="s">
        <v>527</v>
      </c>
      <c r="C121" s="35" t="s">
        <v>260</v>
      </c>
      <c r="D121" s="52" t="s">
        <v>260</v>
      </c>
      <c r="E121" s="54" t="s">
        <v>261</v>
      </c>
      <c r="F121" s="35" t="s">
        <v>261</v>
      </c>
      <c r="G121" s="41" t="s">
        <v>261</v>
      </c>
      <c r="H121" s="19">
        <v>724199482</v>
      </c>
      <c r="I121" s="20">
        <v>805866801</v>
      </c>
      <c r="J121" s="36">
        <v>805866801</v>
      </c>
      <c r="K121" s="36">
        <f t="shared" si="22"/>
        <v>0</v>
      </c>
      <c r="L121" s="21">
        <v>49</v>
      </c>
      <c r="M121" s="22">
        <v>1290</v>
      </c>
      <c r="N121" s="22">
        <v>65</v>
      </c>
      <c r="O121" s="23"/>
      <c r="P121" s="23">
        <f t="shared" si="23"/>
        <v>53.724453400000002</v>
      </c>
      <c r="Q121" s="24">
        <f t="shared" si="20"/>
        <v>54</v>
      </c>
      <c r="R121" s="23" t="b">
        <f t="shared" si="21"/>
        <v>0</v>
      </c>
      <c r="S121" s="25">
        <f t="shared" si="24"/>
        <v>53.724453400000002</v>
      </c>
      <c r="T121" s="25">
        <f t="shared" si="25"/>
        <v>54</v>
      </c>
      <c r="U121" s="35">
        <f t="shared" si="26"/>
        <v>0</v>
      </c>
    </row>
    <row r="122" spans="1:21" ht="15" x14ac:dyDescent="0.25">
      <c r="A122" s="62" t="s">
        <v>620</v>
      </c>
      <c r="B122" s="35" t="s">
        <v>456</v>
      </c>
      <c r="C122" s="35" t="s">
        <v>111</v>
      </c>
      <c r="D122" s="52" t="s">
        <v>111</v>
      </c>
      <c r="E122" s="51" t="s">
        <v>112</v>
      </c>
      <c r="F122" s="35" t="s">
        <v>112</v>
      </c>
      <c r="G122" s="41" t="s">
        <v>112</v>
      </c>
      <c r="H122" s="19">
        <v>218208195</v>
      </c>
      <c r="I122" s="20">
        <v>238451171</v>
      </c>
      <c r="J122" s="36">
        <v>238451171</v>
      </c>
      <c r="K122" s="36">
        <f t="shared" si="22"/>
        <v>0</v>
      </c>
      <c r="L122" s="21">
        <v>15</v>
      </c>
      <c r="M122" s="22">
        <v>204</v>
      </c>
      <c r="N122" s="22">
        <v>10</v>
      </c>
      <c r="O122" s="23"/>
      <c r="P122" s="23">
        <f t="shared" si="23"/>
        <v>15.896744733333334</v>
      </c>
      <c r="Q122" s="24">
        <f t="shared" si="20"/>
        <v>16</v>
      </c>
      <c r="R122" s="23" t="b">
        <f t="shared" si="21"/>
        <v>0</v>
      </c>
      <c r="S122" s="25">
        <f t="shared" si="24"/>
        <v>15.896744733333334</v>
      </c>
      <c r="T122" s="25">
        <f t="shared" si="25"/>
        <v>16</v>
      </c>
      <c r="U122" s="35">
        <f t="shared" si="26"/>
        <v>0</v>
      </c>
    </row>
    <row r="123" spans="1:21" ht="15" x14ac:dyDescent="0.25">
      <c r="A123" s="62" t="s">
        <v>620</v>
      </c>
      <c r="B123" s="35" t="s">
        <v>578</v>
      </c>
      <c r="C123" s="35" t="s">
        <v>362</v>
      </c>
      <c r="D123" s="52" t="s">
        <v>362</v>
      </c>
      <c r="E123" s="51" t="s">
        <v>363</v>
      </c>
      <c r="F123" s="35" t="s">
        <v>363</v>
      </c>
      <c r="G123" s="41" t="s">
        <v>363</v>
      </c>
      <c r="H123" s="19">
        <v>142492469</v>
      </c>
      <c r="I123" s="20">
        <v>154286441</v>
      </c>
      <c r="J123" s="36">
        <v>154286441</v>
      </c>
      <c r="K123" s="36">
        <f t="shared" si="22"/>
        <v>0</v>
      </c>
      <c r="L123" s="21">
        <v>10</v>
      </c>
      <c r="M123" s="22">
        <v>250</v>
      </c>
      <c r="N123" s="22">
        <v>13</v>
      </c>
      <c r="O123" s="23"/>
      <c r="P123" s="23">
        <f t="shared" si="23"/>
        <v>10.285762733333334</v>
      </c>
      <c r="Q123" s="24">
        <f t="shared" si="20"/>
        <v>11</v>
      </c>
      <c r="R123" s="23" t="b">
        <f t="shared" si="21"/>
        <v>0</v>
      </c>
      <c r="S123" s="25">
        <f t="shared" si="24"/>
        <v>10.285762733333334</v>
      </c>
      <c r="T123" s="25">
        <f t="shared" si="25"/>
        <v>11</v>
      </c>
      <c r="U123" s="35">
        <f t="shared" si="26"/>
        <v>0</v>
      </c>
    </row>
    <row r="124" spans="1:21" ht="15" x14ac:dyDescent="0.25">
      <c r="A124" s="62" t="s">
        <v>620</v>
      </c>
      <c r="B124" s="35" t="s">
        <v>588</v>
      </c>
      <c r="C124" s="35" t="s">
        <v>382</v>
      </c>
      <c r="D124" s="59" t="s">
        <v>382</v>
      </c>
      <c r="E124" s="50" t="s">
        <v>383</v>
      </c>
      <c r="F124" s="35" t="s">
        <v>383</v>
      </c>
      <c r="G124" s="35" t="s">
        <v>383</v>
      </c>
      <c r="H124" s="19">
        <v>0</v>
      </c>
      <c r="I124" s="20">
        <v>0</v>
      </c>
      <c r="J124" s="36">
        <v>0</v>
      </c>
      <c r="K124" s="36">
        <f t="shared" si="22"/>
        <v>0</v>
      </c>
      <c r="L124" s="21">
        <v>0</v>
      </c>
      <c r="M124" s="22">
        <v>36</v>
      </c>
      <c r="N124" s="22">
        <v>2</v>
      </c>
      <c r="O124" s="23"/>
      <c r="P124" s="23">
        <f t="shared" si="23"/>
        <v>0</v>
      </c>
      <c r="Q124" s="24">
        <f t="shared" si="20"/>
        <v>0</v>
      </c>
      <c r="R124" s="23" t="b">
        <f t="shared" si="21"/>
        <v>1</v>
      </c>
      <c r="S124" s="25">
        <f t="shared" si="24"/>
        <v>0</v>
      </c>
      <c r="T124" s="25">
        <f t="shared" si="25"/>
        <v>0</v>
      </c>
      <c r="U124" s="35">
        <f t="shared" si="26"/>
        <v>0</v>
      </c>
    </row>
    <row r="125" spans="1:21" ht="15" x14ac:dyDescent="0.25">
      <c r="A125" s="62" t="s">
        <v>620</v>
      </c>
      <c r="B125" s="35" t="s">
        <v>530</v>
      </c>
      <c r="C125" s="35" t="s">
        <v>266</v>
      </c>
      <c r="D125" s="52" t="s">
        <v>266</v>
      </c>
      <c r="E125" s="54" t="s">
        <v>615</v>
      </c>
      <c r="F125" s="35" t="s">
        <v>267</v>
      </c>
      <c r="G125" s="41" t="s">
        <v>267</v>
      </c>
      <c r="H125" s="19">
        <v>54560855</v>
      </c>
      <c r="I125" s="20">
        <v>59076807</v>
      </c>
      <c r="J125" s="36">
        <v>59076807</v>
      </c>
      <c r="K125" s="36">
        <f t="shared" si="22"/>
        <v>0</v>
      </c>
      <c r="L125" s="21">
        <v>4</v>
      </c>
      <c r="M125" s="22">
        <v>167</v>
      </c>
      <c r="N125" s="22">
        <v>8</v>
      </c>
      <c r="O125" s="23"/>
      <c r="P125" s="23">
        <f t="shared" si="23"/>
        <v>3.9384538</v>
      </c>
      <c r="Q125" s="24">
        <f t="shared" si="20"/>
        <v>4</v>
      </c>
      <c r="R125" s="23" t="b">
        <f t="shared" si="21"/>
        <v>1</v>
      </c>
      <c r="S125" s="25">
        <f t="shared" si="24"/>
        <v>3.9384538</v>
      </c>
      <c r="T125" s="25">
        <f t="shared" si="25"/>
        <v>4</v>
      </c>
      <c r="U125" s="35">
        <f t="shared" si="26"/>
        <v>0</v>
      </c>
    </row>
    <row r="126" spans="1:21" ht="15" x14ac:dyDescent="0.25">
      <c r="A126" s="62" t="s">
        <v>620</v>
      </c>
      <c r="B126" s="35" t="s">
        <v>526</v>
      </c>
      <c r="C126" s="35" t="s">
        <v>258</v>
      </c>
      <c r="D126" s="52" t="s">
        <v>258</v>
      </c>
      <c r="E126" s="51" t="s">
        <v>259</v>
      </c>
      <c r="F126" s="35" t="s">
        <v>259</v>
      </c>
      <c r="G126" s="41" t="s">
        <v>259</v>
      </c>
      <c r="H126" s="19">
        <v>311468958</v>
      </c>
      <c r="I126" s="20">
        <v>337248961</v>
      </c>
      <c r="J126" s="36">
        <v>337248961</v>
      </c>
      <c r="K126" s="36">
        <f t="shared" si="22"/>
        <v>0</v>
      </c>
      <c r="L126" s="21">
        <v>21</v>
      </c>
      <c r="M126" s="22">
        <v>472</v>
      </c>
      <c r="N126" s="22">
        <v>24</v>
      </c>
      <c r="O126" s="23"/>
      <c r="P126" s="23">
        <f t="shared" si="23"/>
        <v>22.483264066666667</v>
      </c>
      <c r="Q126" s="24">
        <f t="shared" si="20"/>
        <v>23</v>
      </c>
      <c r="R126" s="23" t="b">
        <f t="shared" si="21"/>
        <v>0</v>
      </c>
      <c r="S126" s="25">
        <f t="shared" si="24"/>
        <v>22.483264066666667</v>
      </c>
      <c r="T126" s="25">
        <f t="shared" si="25"/>
        <v>23</v>
      </c>
      <c r="U126" s="35">
        <f t="shared" si="26"/>
        <v>0</v>
      </c>
    </row>
    <row r="127" spans="1:21" ht="34.5" customHeight="1" x14ac:dyDescent="0.25">
      <c r="A127" s="65" t="s">
        <v>620</v>
      </c>
      <c r="B127" s="35" t="s">
        <v>514</v>
      </c>
      <c r="C127" s="35" t="s">
        <v>234</v>
      </c>
      <c r="D127" s="79" t="s">
        <v>234</v>
      </c>
      <c r="E127" s="82" t="s">
        <v>235</v>
      </c>
      <c r="F127" s="35" t="s">
        <v>235</v>
      </c>
      <c r="G127" s="41" t="s">
        <v>235</v>
      </c>
      <c r="H127" s="19">
        <v>80693552</v>
      </c>
      <c r="I127" s="20">
        <v>87372484</v>
      </c>
      <c r="J127" s="36">
        <v>87372484</v>
      </c>
      <c r="K127" s="36">
        <f t="shared" si="22"/>
        <v>0</v>
      </c>
      <c r="L127" s="21">
        <v>6</v>
      </c>
      <c r="M127" s="22">
        <v>299</v>
      </c>
      <c r="N127" s="22">
        <v>15</v>
      </c>
      <c r="O127" s="23"/>
      <c r="P127" s="23">
        <f t="shared" si="23"/>
        <v>5.8248322666666663</v>
      </c>
      <c r="Q127" s="24">
        <f t="shared" si="20"/>
        <v>6</v>
      </c>
      <c r="R127" s="23" t="b">
        <f t="shared" si="21"/>
        <v>1</v>
      </c>
      <c r="S127" s="25">
        <f t="shared" si="24"/>
        <v>5.8248322666666663</v>
      </c>
      <c r="T127" s="25">
        <f t="shared" si="25"/>
        <v>6</v>
      </c>
      <c r="U127" s="35">
        <f t="shared" si="26"/>
        <v>0</v>
      </c>
    </row>
    <row r="128" spans="1:21" ht="15" x14ac:dyDescent="0.25">
      <c r="A128" s="62" t="s">
        <v>620</v>
      </c>
      <c r="B128" s="35" t="s">
        <v>461</v>
      </c>
      <c r="C128" s="35" t="s">
        <v>123</v>
      </c>
      <c r="D128" s="60" t="s">
        <v>123</v>
      </c>
      <c r="E128" s="51" t="s">
        <v>124</v>
      </c>
      <c r="F128" s="35" t="s">
        <v>124</v>
      </c>
      <c r="G128" s="41" t="s">
        <v>124</v>
      </c>
      <c r="H128" s="19">
        <v>4393055</v>
      </c>
      <c r="I128" s="20">
        <v>4712734</v>
      </c>
      <c r="J128" s="36">
        <v>4712734</v>
      </c>
      <c r="K128" s="36">
        <f t="shared" si="22"/>
        <v>0</v>
      </c>
      <c r="L128" s="21">
        <v>1</v>
      </c>
      <c r="M128" s="22">
        <v>72</v>
      </c>
      <c r="N128" s="22">
        <v>4</v>
      </c>
      <c r="O128" s="23"/>
      <c r="P128" s="23">
        <f t="shared" si="23"/>
        <v>0.31418226666666665</v>
      </c>
      <c r="Q128" s="24">
        <f t="shared" si="20"/>
        <v>1</v>
      </c>
      <c r="R128" s="23" t="b">
        <f t="shared" si="21"/>
        <v>1</v>
      </c>
      <c r="S128" s="25">
        <f t="shared" si="24"/>
        <v>0.31418226666666665</v>
      </c>
      <c r="T128" s="25">
        <f t="shared" si="25"/>
        <v>1</v>
      </c>
      <c r="U128" s="35">
        <f t="shared" si="26"/>
        <v>0</v>
      </c>
    </row>
    <row r="129" spans="1:21" ht="15" x14ac:dyDescent="0.25">
      <c r="A129" s="62" t="s">
        <v>620</v>
      </c>
      <c r="B129" s="35" t="s">
        <v>511</v>
      </c>
      <c r="C129" s="35" t="s">
        <v>228</v>
      </c>
      <c r="D129" s="52" t="s">
        <v>228</v>
      </c>
      <c r="E129" s="54" t="s">
        <v>229</v>
      </c>
      <c r="F129" s="35" t="s">
        <v>229</v>
      </c>
      <c r="G129" s="41" t="s">
        <v>229</v>
      </c>
      <c r="H129" s="19">
        <v>384540333</v>
      </c>
      <c r="I129" s="20">
        <v>427904597</v>
      </c>
      <c r="J129" s="36">
        <v>427904597</v>
      </c>
      <c r="K129" s="36">
        <f t="shared" si="22"/>
        <v>0</v>
      </c>
      <c r="L129" s="21">
        <v>26</v>
      </c>
      <c r="M129" s="22">
        <v>266</v>
      </c>
      <c r="N129" s="22">
        <v>13</v>
      </c>
      <c r="O129" s="23"/>
      <c r="P129" s="23">
        <f t="shared" si="23"/>
        <v>28.526973133333332</v>
      </c>
      <c r="Q129" s="24">
        <f t="shared" si="20"/>
        <v>29</v>
      </c>
      <c r="R129" s="23" t="b">
        <f t="shared" si="21"/>
        <v>0</v>
      </c>
      <c r="S129" s="25">
        <f t="shared" si="24"/>
        <v>28.526973133333332</v>
      </c>
      <c r="T129" s="25">
        <f t="shared" si="25"/>
        <v>29</v>
      </c>
      <c r="U129" s="35">
        <f t="shared" si="26"/>
        <v>0</v>
      </c>
    </row>
    <row r="130" spans="1:21" ht="15" x14ac:dyDescent="0.25">
      <c r="A130" s="62" t="s">
        <v>620</v>
      </c>
      <c r="B130" s="38"/>
      <c r="C130" s="38"/>
      <c r="D130" s="71"/>
      <c r="E130" s="23"/>
      <c r="F130" s="38" t="s">
        <v>122</v>
      </c>
      <c r="G130" s="38" t="s">
        <v>122</v>
      </c>
      <c r="H130" s="39"/>
      <c r="I130" s="39"/>
      <c r="J130" s="42">
        <v>0</v>
      </c>
      <c r="K130" s="36">
        <f t="shared" si="22"/>
        <v>0</v>
      </c>
      <c r="L130" s="21"/>
      <c r="M130" s="22"/>
      <c r="N130" s="22"/>
      <c r="O130" s="23"/>
      <c r="P130" s="23">
        <f t="shared" si="23"/>
        <v>0</v>
      </c>
      <c r="Q130" s="24">
        <f t="shared" ref="Q130:Q161" si="27">ROUNDUP(P130,0)</f>
        <v>0</v>
      </c>
      <c r="R130" s="23" t="b">
        <f t="shared" ref="R130:R161" si="28">Q130=L130</f>
        <v>1</v>
      </c>
      <c r="S130" s="25">
        <f t="shared" si="24"/>
        <v>0</v>
      </c>
      <c r="T130" s="25">
        <f t="shared" si="25"/>
        <v>0</v>
      </c>
      <c r="U130" s="35">
        <f t="shared" si="26"/>
        <v>0</v>
      </c>
    </row>
    <row r="131" spans="1:21" ht="15" x14ac:dyDescent="0.25">
      <c r="A131" s="62" t="s">
        <v>620</v>
      </c>
      <c r="B131" s="35" t="s">
        <v>582</v>
      </c>
      <c r="C131" s="35" t="s">
        <v>370</v>
      </c>
      <c r="D131" s="52" t="s">
        <v>370</v>
      </c>
      <c r="E131" s="51" t="s">
        <v>371</v>
      </c>
      <c r="F131" s="35" t="s">
        <v>371</v>
      </c>
      <c r="G131" s="41" t="s">
        <v>371</v>
      </c>
      <c r="H131" s="19">
        <v>2509925</v>
      </c>
      <c r="I131" s="20">
        <v>2692570</v>
      </c>
      <c r="J131" s="36">
        <v>2692570</v>
      </c>
      <c r="K131" s="36">
        <f t="shared" si="22"/>
        <v>0</v>
      </c>
      <c r="L131" s="21">
        <v>1</v>
      </c>
      <c r="M131" s="22">
        <v>31</v>
      </c>
      <c r="N131" s="22">
        <v>2</v>
      </c>
      <c r="O131" s="23"/>
      <c r="P131" s="23">
        <f t="shared" si="23"/>
        <v>0.17950466666666667</v>
      </c>
      <c r="Q131" s="24">
        <f t="shared" si="27"/>
        <v>1</v>
      </c>
      <c r="R131" s="23" t="b">
        <f t="shared" si="28"/>
        <v>1</v>
      </c>
      <c r="S131" s="25">
        <f t="shared" ref="S131:S194" si="29">J131/15000000</f>
        <v>0.17950466666666667</v>
      </c>
      <c r="T131" s="25">
        <f t="shared" si="25"/>
        <v>1</v>
      </c>
      <c r="U131" s="35">
        <f t="shared" si="26"/>
        <v>0</v>
      </c>
    </row>
    <row r="132" spans="1:21" ht="15" x14ac:dyDescent="0.25">
      <c r="A132" s="62" t="s">
        <v>620</v>
      </c>
      <c r="B132" s="35" t="s">
        <v>469</v>
      </c>
      <c r="C132" s="35" t="s">
        <v>139</v>
      </c>
      <c r="D132" s="56">
        <v>25840886</v>
      </c>
      <c r="E132" s="57" t="s">
        <v>140</v>
      </c>
      <c r="F132" s="35" t="s">
        <v>140</v>
      </c>
      <c r="G132" s="35" t="s">
        <v>140</v>
      </c>
      <c r="H132" s="19">
        <v>0</v>
      </c>
      <c r="I132" s="20">
        <v>0</v>
      </c>
      <c r="J132" s="36">
        <v>0</v>
      </c>
      <c r="K132" s="36">
        <f t="shared" ref="K132:K163" si="30">J132-I132</f>
        <v>0</v>
      </c>
      <c r="L132" s="21">
        <v>0</v>
      </c>
      <c r="M132" s="22">
        <v>9</v>
      </c>
      <c r="N132" s="22">
        <v>0</v>
      </c>
      <c r="O132" s="23"/>
      <c r="P132" s="23">
        <f t="shared" ref="P132:P163" si="31">I132/15000000</f>
        <v>0</v>
      </c>
      <c r="Q132" s="24">
        <f t="shared" si="27"/>
        <v>0</v>
      </c>
      <c r="R132" s="23" t="b">
        <f t="shared" si="28"/>
        <v>1</v>
      </c>
      <c r="S132" s="25">
        <f t="shared" si="29"/>
        <v>0</v>
      </c>
      <c r="T132" s="25">
        <f t="shared" ref="T132:T163" si="32">ROUNDUP(S132,0)</f>
        <v>0</v>
      </c>
      <c r="U132" s="35">
        <f t="shared" ref="U132:U163" si="33">Q132-T132</f>
        <v>0</v>
      </c>
    </row>
    <row r="133" spans="1:21" ht="15" x14ac:dyDescent="0.25">
      <c r="A133" s="62" t="s">
        <v>620</v>
      </c>
      <c r="B133" s="35" t="s">
        <v>587</v>
      </c>
      <c r="C133" s="35" t="s">
        <v>380</v>
      </c>
      <c r="D133" s="52" t="s">
        <v>380</v>
      </c>
      <c r="E133" s="51" t="s">
        <v>381</v>
      </c>
      <c r="F133" s="35" t="s">
        <v>381</v>
      </c>
      <c r="G133" s="41" t="s">
        <v>381</v>
      </c>
      <c r="H133" s="19">
        <v>5301187</v>
      </c>
      <c r="I133" s="20">
        <v>5686950</v>
      </c>
      <c r="J133" s="36">
        <v>5686950</v>
      </c>
      <c r="K133" s="36">
        <f t="shared" si="30"/>
        <v>0</v>
      </c>
      <c r="L133" s="21">
        <v>1</v>
      </c>
      <c r="M133" s="22">
        <v>35</v>
      </c>
      <c r="N133" s="22">
        <v>2</v>
      </c>
      <c r="O133" s="23"/>
      <c r="P133" s="23">
        <f t="shared" si="31"/>
        <v>0.37913000000000002</v>
      </c>
      <c r="Q133" s="24">
        <f t="shared" si="27"/>
        <v>1</v>
      </c>
      <c r="R133" s="23" t="b">
        <f t="shared" si="28"/>
        <v>1</v>
      </c>
      <c r="S133" s="25">
        <f t="shared" si="29"/>
        <v>0.37913000000000002</v>
      </c>
      <c r="T133" s="25">
        <f t="shared" si="32"/>
        <v>1</v>
      </c>
      <c r="U133" s="35">
        <f t="shared" si="33"/>
        <v>0</v>
      </c>
    </row>
    <row r="134" spans="1:21" ht="15" x14ac:dyDescent="0.25">
      <c r="A134" s="62" t="s">
        <v>620</v>
      </c>
      <c r="B134" s="35" t="s">
        <v>510</v>
      </c>
      <c r="C134" s="35" t="s">
        <v>226</v>
      </c>
      <c r="D134" s="52" t="s">
        <v>226</v>
      </c>
      <c r="E134" s="51" t="s">
        <v>227</v>
      </c>
      <c r="F134" s="35" t="s">
        <v>227</v>
      </c>
      <c r="G134" s="41" t="s">
        <v>227</v>
      </c>
      <c r="H134" s="19">
        <v>8360807</v>
      </c>
      <c r="I134" s="20">
        <v>9136431</v>
      </c>
      <c r="J134" s="36">
        <v>9136431</v>
      </c>
      <c r="K134" s="36">
        <f t="shared" si="30"/>
        <v>0</v>
      </c>
      <c r="L134" s="21">
        <v>1</v>
      </c>
      <c r="M134" s="22">
        <v>36</v>
      </c>
      <c r="N134" s="22">
        <v>2</v>
      </c>
      <c r="O134" s="23"/>
      <c r="P134" s="23">
        <f t="shared" si="31"/>
        <v>0.60909539999999995</v>
      </c>
      <c r="Q134" s="24">
        <f t="shared" si="27"/>
        <v>1</v>
      </c>
      <c r="R134" s="23" t="b">
        <f t="shared" si="28"/>
        <v>1</v>
      </c>
      <c r="S134" s="25">
        <f t="shared" si="29"/>
        <v>0.60909539999999995</v>
      </c>
      <c r="T134" s="25">
        <f t="shared" si="32"/>
        <v>1</v>
      </c>
      <c r="U134" s="35">
        <f t="shared" si="33"/>
        <v>0</v>
      </c>
    </row>
    <row r="135" spans="1:21" ht="15" x14ac:dyDescent="0.25">
      <c r="A135" s="62" t="s">
        <v>620</v>
      </c>
      <c r="B135" s="35" t="s">
        <v>457</v>
      </c>
      <c r="C135" s="35" t="s">
        <v>113</v>
      </c>
      <c r="D135" s="52" t="s">
        <v>113</v>
      </c>
      <c r="E135" s="54" t="s">
        <v>114</v>
      </c>
      <c r="F135" s="35" t="s">
        <v>114</v>
      </c>
      <c r="G135" s="41" t="s">
        <v>114</v>
      </c>
      <c r="H135" s="19">
        <v>517052440</v>
      </c>
      <c r="I135" s="20">
        <v>565018926</v>
      </c>
      <c r="J135" s="36">
        <v>565018926</v>
      </c>
      <c r="K135" s="36">
        <f t="shared" si="30"/>
        <v>0</v>
      </c>
      <c r="L135" s="21">
        <v>35</v>
      </c>
      <c r="M135" s="22">
        <v>1569</v>
      </c>
      <c r="N135" s="22">
        <v>78</v>
      </c>
      <c r="O135" s="23"/>
      <c r="P135" s="23">
        <f t="shared" si="31"/>
        <v>37.667928400000001</v>
      </c>
      <c r="Q135" s="24">
        <f t="shared" si="27"/>
        <v>38</v>
      </c>
      <c r="R135" s="23" t="b">
        <f t="shared" si="28"/>
        <v>0</v>
      </c>
      <c r="S135" s="25">
        <f t="shared" si="29"/>
        <v>37.667928400000001</v>
      </c>
      <c r="T135" s="25">
        <f t="shared" si="32"/>
        <v>38</v>
      </c>
      <c r="U135" s="35">
        <f t="shared" si="33"/>
        <v>0</v>
      </c>
    </row>
    <row r="136" spans="1:21" ht="15" x14ac:dyDescent="0.25">
      <c r="A136" s="62" t="s">
        <v>620</v>
      </c>
      <c r="B136" s="35" t="s">
        <v>502</v>
      </c>
      <c r="C136" s="35" t="s">
        <v>209</v>
      </c>
      <c r="D136" s="52" t="s">
        <v>209</v>
      </c>
      <c r="E136" s="54" t="s">
        <v>210</v>
      </c>
      <c r="F136" s="35" t="s">
        <v>210</v>
      </c>
      <c r="G136" s="41" t="s">
        <v>210</v>
      </c>
      <c r="H136" s="19">
        <v>317624079</v>
      </c>
      <c r="I136" s="20">
        <v>347089777</v>
      </c>
      <c r="J136" s="36">
        <v>347089777</v>
      </c>
      <c r="K136" s="36">
        <f t="shared" si="30"/>
        <v>0</v>
      </c>
      <c r="L136" s="21">
        <v>22</v>
      </c>
      <c r="M136" s="22">
        <v>1049</v>
      </c>
      <c r="N136" s="22">
        <v>52</v>
      </c>
      <c r="O136" s="23"/>
      <c r="P136" s="23">
        <f t="shared" si="31"/>
        <v>23.139318466666666</v>
      </c>
      <c r="Q136" s="24">
        <f t="shared" si="27"/>
        <v>24</v>
      </c>
      <c r="R136" s="23" t="b">
        <f t="shared" si="28"/>
        <v>0</v>
      </c>
      <c r="S136" s="25">
        <f t="shared" si="29"/>
        <v>23.139318466666666</v>
      </c>
      <c r="T136" s="25">
        <f t="shared" si="32"/>
        <v>24</v>
      </c>
      <c r="U136" s="35">
        <f t="shared" si="33"/>
        <v>0</v>
      </c>
    </row>
    <row r="137" spans="1:21" ht="15" x14ac:dyDescent="0.25">
      <c r="A137" s="62" t="s">
        <v>626</v>
      </c>
      <c r="B137" s="35" t="s">
        <v>458</v>
      </c>
      <c r="C137" s="35" t="s">
        <v>115</v>
      </c>
      <c r="D137" s="52" t="s">
        <v>115</v>
      </c>
      <c r="E137" s="53" t="s">
        <v>116</v>
      </c>
      <c r="F137" s="35" t="s">
        <v>116</v>
      </c>
      <c r="G137" s="84" t="s">
        <v>116</v>
      </c>
      <c r="H137" s="19">
        <v>3809000</v>
      </c>
      <c r="I137" s="20">
        <v>3809000</v>
      </c>
      <c r="J137" s="36">
        <v>3809000</v>
      </c>
      <c r="K137" s="36">
        <f t="shared" si="30"/>
        <v>0</v>
      </c>
      <c r="L137" s="21">
        <v>1</v>
      </c>
      <c r="M137" s="22">
        <v>6</v>
      </c>
      <c r="N137" s="22">
        <v>0</v>
      </c>
      <c r="O137" s="23"/>
      <c r="P137" s="23">
        <f t="shared" si="31"/>
        <v>0.25393333333333334</v>
      </c>
      <c r="Q137" s="24">
        <f t="shared" si="27"/>
        <v>1</v>
      </c>
      <c r="R137" s="23" t="b">
        <f t="shared" si="28"/>
        <v>1</v>
      </c>
      <c r="S137" s="25">
        <f t="shared" si="29"/>
        <v>0.25393333333333334</v>
      </c>
      <c r="T137" s="25">
        <f t="shared" si="32"/>
        <v>1</v>
      </c>
      <c r="U137" s="35">
        <f t="shared" si="33"/>
        <v>0</v>
      </c>
    </row>
    <row r="138" spans="1:21" ht="15" x14ac:dyDescent="0.25">
      <c r="A138" s="62" t="s">
        <v>626</v>
      </c>
      <c r="B138" s="35" t="s">
        <v>533</v>
      </c>
      <c r="C138" s="35" t="s">
        <v>272</v>
      </c>
      <c r="D138" s="52" t="s">
        <v>272</v>
      </c>
      <c r="E138" s="53" t="s">
        <v>608</v>
      </c>
      <c r="F138" s="35" t="s">
        <v>273</v>
      </c>
      <c r="G138" s="84" t="s">
        <v>273</v>
      </c>
      <c r="H138" s="19">
        <v>12000000</v>
      </c>
      <c r="I138" s="20">
        <v>12000000</v>
      </c>
      <c r="J138" s="36">
        <v>12000000</v>
      </c>
      <c r="K138" s="36">
        <f t="shared" si="30"/>
        <v>0</v>
      </c>
      <c r="L138" s="21">
        <v>1</v>
      </c>
      <c r="M138" s="22">
        <v>38</v>
      </c>
      <c r="N138" s="22">
        <v>2</v>
      </c>
      <c r="O138" s="23"/>
      <c r="P138" s="23">
        <f t="shared" si="31"/>
        <v>0.8</v>
      </c>
      <c r="Q138" s="24">
        <f t="shared" si="27"/>
        <v>1</v>
      </c>
      <c r="R138" s="23" t="b">
        <f t="shared" si="28"/>
        <v>1</v>
      </c>
      <c r="S138" s="25">
        <f t="shared" si="29"/>
        <v>0.8</v>
      </c>
      <c r="T138" s="25">
        <f t="shared" si="32"/>
        <v>1</v>
      </c>
      <c r="U138" s="35">
        <f t="shared" si="33"/>
        <v>0</v>
      </c>
    </row>
    <row r="139" spans="1:21" ht="15" x14ac:dyDescent="0.25">
      <c r="A139" s="62" t="s">
        <v>626</v>
      </c>
      <c r="B139" s="35" t="s">
        <v>464</v>
      </c>
      <c r="C139" s="35" t="s">
        <v>129</v>
      </c>
      <c r="D139" s="52" t="s">
        <v>129</v>
      </c>
      <c r="E139" s="51" t="s">
        <v>130</v>
      </c>
      <c r="F139" s="35" t="s">
        <v>130</v>
      </c>
      <c r="G139" s="84" t="s">
        <v>130</v>
      </c>
      <c r="H139" s="19">
        <v>3799000</v>
      </c>
      <c r="I139" s="20">
        <v>3799000</v>
      </c>
      <c r="J139" s="36">
        <v>3799000</v>
      </c>
      <c r="K139" s="36">
        <f t="shared" si="30"/>
        <v>0</v>
      </c>
      <c r="L139" s="21">
        <v>1</v>
      </c>
      <c r="M139" s="22">
        <v>23</v>
      </c>
      <c r="N139" s="22">
        <v>1</v>
      </c>
      <c r="O139" s="23"/>
      <c r="P139" s="23">
        <f t="shared" si="31"/>
        <v>0.25326666666666664</v>
      </c>
      <c r="Q139" s="24">
        <f t="shared" si="27"/>
        <v>1</v>
      </c>
      <c r="R139" s="23" t="b">
        <f t="shared" si="28"/>
        <v>1</v>
      </c>
      <c r="S139" s="25">
        <f t="shared" si="29"/>
        <v>0.25326666666666664</v>
      </c>
      <c r="T139" s="25">
        <f t="shared" si="32"/>
        <v>1</v>
      </c>
      <c r="U139" s="35">
        <f t="shared" si="33"/>
        <v>0</v>
      </c>
    </row>
    <row r="140" spans="1:21" ht="15" x14ac:dyDescent="0.25">
      <c r="A140" s="62" t="s">
        <v>626</v>
      </c>
      <c r="B140" s="35" t="s">
        <v>507</v>
      </c>
      <c r="C140" s="35" t="s">
        <v>220</v>
      </c>
      <c r="D140" s="52" t="s">
        <v>220</v>
      </c>
      <c r="E140" s="53" t="s">
        <v>221</v>
      </c>
      <c r="F140" s="35" t="s">
        <v>221</v>
      </c>
      <c r="G140" s="41" t="s">
        <v>221</v>
      </c>
      <c r="H140" s="19">
        <v>3611000</v>
      </c>
      <c r="I140" s="20">
        <v>3611000</v>
      </c>
      <c r="J140" s="36">
        <v>3611000</v>
      </c>
      <c r="K140" s="36">
        <f t="shared" si="30"/>
        <v>0</v>
      </c>
      <c r="L140" s="21">
        <v>1</v>
      </c>
      <c r="M140" s="22">
        <v>109</v>
      </c>
      <c r="N140" s="22">
        <v>5</v>
      </c>
      <c r="O140" s="23"/>
      <c r="P140" s="23">
        <f t="shared" si="31"/>
        <v>0.24073333333333333</v>
      </c>
      <c r="Q140" s="24">
        <f t="shared" si="27"/>
        <v>1</v>
      </c>
      <c r="R140" s="23" t="b">
        <f t="shared" si="28"/>
        <v>1</v>
      </c>
      <c r="S140" s="25">
        <f t="shared" si="29"/>
        <v>0.24073333333333333</v>
      </c>
      <c r="T140" s="25">
        <f t="shared" si="32"/>
        <v>1</v>
      </c>
      <c r="U140" s="35">
        <f t="shared" si="33"/>
        <v>0</v>
      </c>
    </row>
    <row r="141" spans="1:21" ht="15" x14ac:dyDescent="0.25">
      <c r="A141" s="63" t="s">
        <v>626</v>
      </c>
      <c r="B141" s="35" t="s">
        <v>422</v>
      </c>
      <c r="C141" s="35" t="s">
        <v>42</v>
      </c>
      <c r="D141" s="61" t="s">
        <v>42</v>
      </c>
      <c r="E141" s="51" t="s">
        <v>43</v>
      </c>
      <c r="F141" s="35" t="s">
        <v>43</v>
      </c>
      <c r="G141" s="41" t="s">
        <v>43</v>
      </c>
      <c r="H141" s="19">
        <v>11740000</v>
      </c>
      <c r="I141" s="20">
        <v>11740000</v>
      </c>
      <c r="J141" s="36">
        <v>11740000</v>
      </c>
      <c r="K141" s="36">
        <f t="shared" si="30"/>
        <v>0</v>
      </c>
      <c r="L141" s="21">
        <v>1</v>
      </c>
      <c r="M141" s="22">
        <v>34</v>
      </c>
      <c r="N141" s="22">
        <v>2</v>
      </c>
      <c r="O141" s="23"/>
      <c r="P141" s="23">
        <f t="shared" si="31"/>
        <v>0.78266666666666662</v>
      </c>
      <c r="Q141" s="24">
        <f t="shared" si="27"/>
        <v>1</v>
      </c>
      <c r="R141" s="23" t="b">
        <f t="shared" si="28"/>
        <v>1</v>
      </c>
      <c r="S141" s="25">
        <f t="shared" si="29"/>
        <v>0.78266666666666662</v>
      </c>
      <c r="T141" s="25">
        <f t="shared" si="32"/>
        <v>1</v>
      </c>
      <c r="U141" s="35">
        <f t="shared" si="33"/>
        <v>0</v>
      </c>
    </row>
    <row r="142" spans="1:21" ht="15" x14ac:dyDescent="0.25">
      <c r="A142" s="62" t="s">
        <v>628</v>
      </c>
      <c r="B142" s="35" t="s">
        <v>499</v>
      </c>
      <c r="C142" s="35" t="s">
        <v>202</v>
      </c>
      <c r="D142" s="52" t="s">
        <v>202</v>
      </c>
      <c r="E142" s="53" t="s">
        <v>203</v>
      </c>
      <c r="F142" s="35" t="s">
        <v>203</v>
      </c>
      <c r="G142" s="84" t="s">
        <v>203</v>
      </c>
      <c r="H142" s="19">
        <v>5806878</v>
      </c>
      <c r="I142" s="20">
        <v>5806878</v>
      </c>
      <c r="J142" s="36">
        <v>5806878</v>
      </c>
      <c r="K142" s="36">
        <f t="shared" si="30"/>
        <v>0</v>
      </c>
      <c r="L142" s="21">
        <v>1</v>
      </c>
      <c r="M142" s="22">
        <v>33</v>
      </c>
      <c r="N142" s="22">
        <v>2</v>
      </c>
      <c r="O142" s="23"/>
      <c r="P142" s="23">
        <f t="shared" si="31"/>
        <v>0.3871252</v>
      </c>
      <c r="Q142" s="24">
        <f t="shared" si="27"/>
        <v>1</v>
      </c>
      <c r="R142" s="23" t="b">
        <f t="shared" si="28"/>
        <v>1</v>
      </c>
      <c r="S142" s="25">
        <f t="shared" si="29"/>
        <v>0.3871252</v>
      </c>
      <c r="T142" s="25">
        <f t="shared" si="32"/>
        <v>1</v>
      </c>
      <c r="U142" s="35">
        <f t="shared" si="33"/>
        <v>0</v>
      </c>
    </row>
    <row r="143" spans="1:21" ht="15" x14ac:dyDescent="0.25">
      <c r="A143" s="62" t="s">
        <v>628</v>
      </c>
      <c r="B143" s="35" t="s">
        <v>597</v>
      </c>
      <c r="C143" s="35" t="s">
        <v>394</v>
      </c>
      <c r="D143" s="23"/>
      <c r="E143" s="23"/>
      <c r="F143" s="35" t="s">
        <v>397</v>
      </c>
      <c r="G143" s="41" t="s">
        <v>397</v>
      </c>
      <c r="H143" s="19">
        <v>15478998</v>
      </c>
      <c r="I143" s="20">
        <v>15478998</v>
      </c>
      <c r="J143" s="36">
        <v>15478998</v>
      </c>
      <c r="K143" s="36">
        <f t="shared" si="30"/>
        <v>0</v>
      </c>
      <c r="L143" s="21">
        <v>2</v>
      </c>
      <c r="M143" s="22">
        <v>55</v>
      </c>
      <c r="N143" s="22">
        <v>3</v>
      </c>
      <c r="O143" s="23"/>
      <c r="P143" s="23">
        <f t="shared" si="31"/>
        <v>1.0319332000000001</v>
      </c>
      <c r="Q143" s="24">
        <f t="shared" si="27"/>
        <v>2</v>
      </c>
      <c r="R143" s="23" t="b">
        <f t="shared" si="28"/>
        <v>1</v>
      </c>
      <c r="S143" s="25">
        <f t="shared" si="29"/>
        <v>1.0319332000000001</v>
      </c>
      <c r="T143" s="25">
        <f t="shared" si="32"/>
        <v>2</v>
      </c>
      <c r="U143" s="35">
        <f t="shared" si="33"/>
        <v>0</v>
      </c>
    </row>
    <row r="144" spans="1:21" ht="15" x14ac:dyDescent="0.25">
      <c r="A144" s="62" t="s">
        <v>628</v>
      </c>
      <c r="B144" s="35" t="s">
        <v>596</v>
      </c>
      <c r="C144" s="35" t="s">
        <v>394</v>
      </c>
      <c r="D144" s="23"/>
      <c r="E144" s="23"/>
      <c r="F144" s="35" t="s">
        <v>396</v>
      </c>
      <c r="G144" s="41" t="s">
        <v>396</v>
      </c>
      <c r="H144" s="19">
        <v>5680118</v>
      </c>
      <c r="I144" s="20">
        <v>5680118</v>
      </c>
      <c r="J144" s="36">
        <v>5680118</v>
      </c>
      <c r="K144" s="36">
        <f t="shared" si="30"/>
        <v>0</v>
      </c>
      <c r="L144" s="21">
        <v>1</v>
      </c>
      <c r="M144" s="22">
        <v>2</v>
      </c>
      <c r="N144" s="22">
        <v>0</v>
      </c>
      <c r="O144" s="23"/>
      <c r="P144" s="23">
        <f t="shared" si="31"/>
        <v>0.37867453333333334</v>
      </c>
      <c r="Q144" s="24">
        <f t="shared" si="27"/>
        <v>1</v>
      </c>
      <c r="R144" s="23" t="b">
        <f t="shared" si="28"/>
        <v>1</v>
      </c>
      <c r="S144" s="25">
        <f t="shared" si="29"/>
        <v>0.37867453333333334</v>
      </c>
      <c r="T144" s="25">
        <f t="shared" si="32"/>
        <v>1</v>
      </c>
      <c r="U144" s="35">
        <f t="shared" si="33"/>
        <v>0</v>
      </c>
    </row>
    <row r="145" spans="1:21" ht="15" x14ac:dyDescent="0.25">
      <c r="A145" s="62" t="s">
        <v>628</v>
      </c>
      <c r="B145" s="35" t="s">
        <v>595</v>
      </c>
      <c r="C145" s="35" t="s">
        <v>394</v>
      </c>
      <c r="D145" s="23"/>
      <c r="E145" s="23"/>
      <c r="F145" s="35" t="s">
        <v>395</v>
      </c>
      <c r="G145" s="41" t="s">
        <v>395</v>
      </c>
      <c r="H145" s="19">
        <v>15251539</v>
      </c>
      <c r="I145" s="20">
        <v>15251539</v>
      </c>
      <c r="J145" s="36">
        <v>15251539</v>
      </c>
      <c r="K145" s="36">
        <f t="shared" si="30"/>
        <v>0</v>
      </c>
      <c r="L145" s="21">
        <v>2</v>
      </c>
      <c r="M145" s="22">
        <v>27</v>
      </c>
      <c r="N145" s="22">
        <v>1</v>
      </c>
      <c r="O145" s="23"/>
      <c r="P145" s="23">
        <f t="shared" si="31"/>
        <v>1.0167692666666666</v>
      </c>
      <c r="Q145" s="24">
        <f t="shared" si="27"/>
        <v>2</v>
      </c>
      <c r="R145" s="23" t="b">
        <f t="shared" si="28"/>
        <v>1</v>
      </c>
      <c r="S145" s="25">
        <f t="shared" si="29"/>
        <v>1.0167692666666666</v>
      </c>
      <c r="T145" s="25">
        <f t="shared" si="32"/>
        <v>2</v>
      </c>
      <c r="U145" s="35">
        <f t="shared" si="33"/>
        <v>0</v>
      </c>
    </row>
    <row r="146" spans="1:21" ht="15" x14ac:dyDescent="0.25">
      <c r="A146" s="62" t="s">
        <v>628</v>
      </c>
      <c r="B146" s="35" t="s">
        <v>580</v>
      </c>
      <c r="C146" s="35" t="s">
        <v>366</v>
      </c>
      <c r="D146" s="52" t="s">
        <v>366</v>
      </c>
      <c r="E146" s="53" t="s">
        <v>367</v>
      </c>
      <c r="F146" s="35" t="s">
        <v>367</v>
      </c>
      <c r="G146" s="41" t="s">
        <v>367</v>
      </c>
      <c r="H146" s="19">
        <v>6563798</v>
      </c>
      <c r="I146" s="20">
        <v>6563798</v>
      </c>
      <c r="J146" s="36">
        <v>6563798</v>
      </c>
      <c r="K146" s="36">
        <f t="shared" si="30"/>
        <v>0</v>
      </c>
      <c r="L146" s="21">
        <v>1</v>
      </c>
      <c r="M146" s="22">
        <v>21</v>
      </c>
      <c r="N146" s="22">
        <v>1</v>
      </c>
      <c r="O146" s="23"/>
      <c r="P146" s="23">
        <f t="shared" si="31"/>
        <v>0.43758653333333336</v>
      </c>
      <c r="Q146" s="24">
        <f t="shared" si="27"/>
        <v>1</v>
      </c>
      <c r="R146" s="23" t="b">
        <f t="shared" si="28"/>
        <v>1</v>
      </c>
      <c r="S146" s="25">
        <f t="shared" si="29"/>
        <v>0.43758653333333336</v>
      </c>
      <c r="T146" s="25">
        <f t="shared" si="32"/>
        <v>1</v>
      </c>
      <c r="U146" s="35">
        <f t="shared" si="33"/>
        <v>0</v>
      </c>
    </row>
    <row r="147" spans="1:21" ht="15" x14ac:dyDescent="0.25">
      <c r="A147" s="62" t="s">
        <v>628</v>
      </c>
      <c r="B147" s="35" t="s">
        <v>498</v>
      </c>
      <c r="C147" s="35" t="s">
        <v>200</v>
      </c>
      <c r="D147" s="52" t="s">
        <v>200</v>
      </c>
      <c r="E147" s="52" t="s">
        <v>201</v>
      </c>
      <c r="F147" s="35" t="s">
        <v>201</v>
      </c>
      <c r="G147" s="41" t="s">
        <v>201</v>
      </c>
      <c r="H147" s="19">
        <v>1027626</v>
      </c>
      <c r="I147" s="20">
        <v>1027626</v>
      </c>
      <c r="J147" s="36">
        <v>1027626</v>
      </c>
      <c r="K147" s="36">
        <f t="shared" si="30"/>
        <v>0</v>
      </c>
      <c r="L147" s="21">
        <v>1</v>
      </c>
      <c r="M147" s="22">
        <v>46</v>
      </c>
      <c r="N147" s="22">
        <v>2</v>
      </c>
      <c r="O147" s="23"/>
      <c r="P147" s="23">
        <f t="shared" si="31"/>
        <v>6.8508399999999997E-2</v>
      </c>
      <c r="Q147" s="24">
        <f t="shared" si="27"/>
        <v>1</v>
      </c>
      <c r="R147" s="23" t="b">
        <f t="shared" si="28"/>
        <v>1</v>
      </c>
      <c r="S147" s="25">
        <f t="shared" si="29"/>
        <v>6.8508399999999997E-2</v>
      </c>
      <c r="T147" s="25">
        <f t="shared" si="32"/>
        <v>1</v>
      </c>
      <c r="U147" s="35">
        <f t="shared" si="33"/>
        <v>0</v>
      </c>
    </row>
    <row r="148" spans="1:21" ht="15" x14ac:dyDescent="0.25">
      <c r="A148" s="62" t="s">
        <v>628</v>
      </c>
      <c r="B148" s="35" t="s">
        <v>579</v>
      </c>
      <c r="C148" s="35" t="s">
        <v>364</v>
      </c>
      <c r="D148" s="56">
        <v>70979391</v>
      </c>
      <c r="E148" s="56" t="s">
        <v>365</v>
      </c>
      <c r="F148" s="35" t="s">
        <v>365</v>
      </c>
      <c r="G148" s="41" t="s">
        <v>365</v>
      </c>
      <c r="H148" s="19">
        <v>371626</v>
      </c>
      <c r="I148" s="20">
        <v>371626</v>
      </c>
      <c r="J148" s="36">
        <v>371626</v>
      </c>
      <c r="K148" s="36">
        <f t="shared" si="30"/>
        <v>0</v>
      </c>
      <c r="L148" s="21">
        <v>1</v>
      </c>
      <c r="M148" s="22">
        <v>19</v>
      </c>
      <c r="N148" s="22">
        <v>1</v>
      </c>
      <c r="O148" s="23"/>
      <c r="P148" s="23">
        <f t="shared" si="31"/>
        <v>2.4775066666666668E-2</v>
      </c>
      <c r="Q148" s="24">
        <f t="shared" si="27"/>
        <v>1</v>
      </c>
      <c r="R148" s="23" t="b">
        <f t="shared" si="28"/>
        <v>1</v>
      </c>
      <c r="S148" s="25">
        <f t="shared" si="29"/>
        <v>2.4775066666666668E-2</v>
      </c>
      <c r="T148" s="25">
        <f t="shared" si="32"/>
        <v>1</v>
      </c>
      <c r="U148" s="35">
        <f t="shared" si="33"/>
        <v>0</v>
      </c>
    </row>
    <row r="149" spans="1:21" ht="15" x14ac:dyDescent="0.25">
      <c r="A149" s="62" t="s">
        <v>628</v>
      </c>
      <c r="B149" s="35" t="s">
        <v>577</v>
      </c>
      <c r="C149" s="35" t="s">
        <v>360</v>
      </c>
      <c r="D149" s="52" t="s">
        <v>360</v>
      </c>
      <c r="E149" s="52" t="s">
        <v>361</v>
      </c>
      <c r="F149" s="35" t="s">
        <v>361</v>
      </c>
      <c r="G149" s="41" t="s">
        <v>361</v>
      </c>
      <c r="H149" s="19">
        <v>28289278</v>
      </c>
      <c r="I149" s="20">
        <v>28289278</v>
      </c>
      <c r="J149" s="36">
        <v>28289278</v>
      </c>
      <c r="K149" s="36">
        <f t="shared" si="30"/>
        <v>0</v>
      </c>
      <c r="L149" s="21">
        <v>2</v>
      </c>
      <c r="M149" s="22">
        <v>48</v>
      </c>
      <c r="N149" s="22">
        <v>2</v>
      </c>
      <c r="O149" s="23"/>
      <c r="P149" s="23">
        <f t="shared" si="31"/>
        <v>1.8859518666666666</v>
      </c>
      <c r="Q149" s="24">
        <f t="shared" si="27"/>
        <v>2</v>
      </c>
      <c r="R149" s="23" t="b">
        <f t="shared" si="28"/>
        <v>1</v>
      </c>
      <c r="S149" s="25">
        <f t="shared" si="29"/>
        <v>1.8859518666666666</v>
      </c>
      <c r="T149" s="25">
        <f t="shared" si="32"/>
        <v>2</v>
      </c>
      <c r="U149" s="35">
        <f t="shared" si="33"/>
        <v>0</v>
      </c>
    </row>
    <row r="150" spans="1:21" ht="15" x14ac:dyDescent="0.25">
      <c r="A150" s="62" t="s">
        <v>628</v>
      </c>
      <c r="B150" s="35" t="s">
        <v>590</v>
      </c>
      <c r="C150" s="35" t="s">
        <v>386</v>
      </c>
      <c r="D150" s="52" t="s">
        <v>386</v>
      </c>
      <c r="E150" s="52" t="s">
        <v>387</v>
      </c>
      <c r="F150" s="35" t="s">
        <v>387</v>
      </c>
      <c r="G150" s="41" t="s">
        <v>387</v>
      </c>
      <c r="H150" s="19">
        <v>40790259</v>
      </c>
      <c r="I150" s="20">
        <v>40790259</v>
      </c>
      <c r="J150" s="36">
        <v>40790259</v>
      </c>
      <c r="K150" s="36">
        <f t="shared" si="30"/>
        <v>0</v>
      </c>
      <c r="L150" s="21">
        <v>3</v>
      </c>
      <c r="M150" s="22">
        <v>19</v>
      </c>
      <c r="N150" s="22">
        <v>1</v>
      </c>
      <c r="O150" s="23"/>
      <c r="P150" s="23">
        <f t="shared" si="31"/>
        <v>2.7193505999999998</v>
      </c>
      <c r="Q150" s="24">
        <f t="shared" si="27"/>
        <v>3</v>
      </c>
      <c r="R150" s="23" t="b">
        <f t="shared" si="28"/>
        <v>1</v>
      </c>
      <c r="S150" s="25">
        <f t="shared" si="29"/>
        <v>2.7193505999999998</v>
      </c>
      <c r="T150" s="25">
        <f t="shared" si="32"/>
        <v>3</v>
      </c>
      <c r="U150" s="35">
        <f t="shared" si="33"/>
        <v>0</v>
      </c>
    </row>
    <row r="151" spans="1:21" ht="15" x14ac:dyDescent="0.25">
      <c r="A151" s="62" t="s">
        <v>625</v>
      </c>
      <c r="B151" s="35" t="s">
        <v>452</v>
      </c>
      <c r="C151" s="35" t="s">
        <v>103</v>
      </c>
      <c r="D151" s="59" t="s">
        <v>103</v>
      </c>
      <c r="E151" s="52" t="s">
        <v>104</v>
      </c>
      <c r="F151" s="35" t="s">
        <v>104</v>
      </c>
      <c r="G151" s="40" t="s">
        <v>104</v>
      </c>
      <c r="H151" s="19">
        <v>0</v>
      </c>
      <c r="I151" s="20">
        <v>0</v>
      </c>
      <c r="J151" s="36">
        <v>0</v>
      </c>
      <c r="K151" s="36">
        <f t="shared" si="30"/>
        <v>0</v>
      </c>
      <c r="L151" s="21">
        <v>0</v>
      </c>
      <c r="M151" s="22">
        <v>6</v>
      </c>
      <c r="N151" s="22">
        <v>0</v>
      </c>
      <c r="O151" s="23"/>
      <c r="P151" s="23">
        <f t="shared" si="31"/>
        <v>0</v>
      </c>
      <c r="Q151" s="24">
        <f t="shared" si="27"/>
        <v>0</v>
      </c>
      <c r="R151" s="23" t="b">
        <f t="shared" si="28"/>
        <v>1</v>
      </c>
      <c r="S151" s="25">
        <f t="shared" si="29"/>
        <v>0</v>
      </c>
      <c r="T151" s="25">
        <f t="shared" si="32"/>
        <v>0</v>
      </c>
      <c r="U151" s="35">
        <f t="shared" si="33"/>
        <v>0</v>
      </c>
    </row>
    <row r="152" spans="1:21" ht="15" x14ac:dyDescent="0.25">
      <c r="A152" s="62" t="s">
        <v>625</v>
      </c>
      <c r="B152" s="35" t="s">
        <v>421</v>
      </c>
      <c r="C152" s="35" t="s">
        <v>37</v>
      </c>
      <c r="D152" s="52" t="s">
        <v>37</v>
      </c>
      <c r="E152" s="53" t="s">
        <v>38</v>
      </c>
      <c r="F152" s="35" t="s">
        <v>38</v>
      </c>
      <c r="G152" s="40" t="s">
        <v>38</v>
      </c>
      <c r="H152" s="19">
        <v>17989982</v>
      </c>
      <c r="I152" s="20">
        <v>18869444.250703551</v>
      </c>
      <c r="J152" s="36">
        <v>18869444.250703551</v>
      </c>
      <c r="K152" s="36">
        <f t="shared" si="30"/>
        <v>0</v>
      </c>
      <c r="L152" s="21">
        <v>2</v>
      </c>
      <c r="M152" s="22">
        <v>10</v>
      </c>
      <c r="N152" s="22">
        <v>1</v>
      </c>
      <c r="O152" s="23"/>
      <c r="P152" s="23">
        <f t="shared" si="31"/>
        <v>1.2579629500469034</v>
      </c>
      <c r="Q152" s="24">
        <f t="shared" si="27"/>
        <v>2</v>
      </c>
      <c r="R152" s="23" t="b">
        <f t="shared" si="28"/>
        <v>1</v>
      </c>
      <c r="S152" s="25">
        <f t="shared" si="29"/>
        <v>1.2579629500469034</v>
      </c>
      <c r="T152" s="25">
        <f t="shared" si="32"/>
        <v>2</v>
      </c>
      <c r="U152" s="35">
        <f t="shared" si="33"/>
        <v>0</v>
      </c>
    </row>
    <row r="153" spans="1:21" ht="15" x14ac:dyDescent="0.25">
      <c r="A153" s="62" t="s">
        <v>625</v>
      </c>
      <c r="B153" s="35" t="s">
        <v>534</v>
      </c>
      <c r="C153" s="35" t="s">
        <v>274</v>
      </c>
      <c r="D153" s="52" t="s">
        <v>274</v>
      </c>
      <c r="E153" s="53" t="s">
        <v>275</v>
      </c>
      <c r="F153" s="35" t="s">
        <v>275</v>
      </c>
      <c r="G153" s="40" t="s">
        <v>275</v>
      </c>
      <c r="H153" s="19">
        <v>52354104</v>
      </c>
      <c r="I153" s="20">
        <v>56106234.181661829</v>
      </c>
      <c r="J153" s="36">
        <v>56106234.181661829</v>
      </c>
      <c r="K153" s="36">
        <f t="shared" si="30"/>
        <v>0</v>
      </c>
      <c r="L153" s="21">
        <v>4</v>
      </c>
      <c r="M153" s="22">
        <v>175</v>
      </c>
      <c r="N153" s="22">
        <v>9</v>
      </c>
      <c r="O153" s="23"/>
      <c r="P153" s="23">
        <f t="shared" si="31"/>
        <v>3.7404156121107888</v>
      </c>
      <c r="Q153" s="24">
        <f t="shared" si="27"/>
        <v>4</v>
      </c>
      <c r="R153" s="23" t="b">
        <f t="shared" si="28"/>
        <v>1</v>
      </c>
      <c r="S153" s="25">
        <f t="shared" si="29"/>
        <v>3.7404156121107888</v>
      </c>
      <c r="T153" s="25">
        <f t="shared" si="32"/>
        <v>4</v>
      </c>
      <c r="U153" s="35">
        <f t="shared" si="33"/>
        <v>0</v>
      </c>
    </row>
    <row r="154" spans="1:21" ht="15" x14ac:dyDescent="0.25">
      <c r="A154" s="62" t="s">
        <v>625</v>
      </c>
      <c r="B154" s="35" t="s">
        <v>438</v>
      </c>
      <c r="C154" s="35" t="s">
        <v>75</v>
      </c>
      <c r="D154" s="23"/>
      <c r="E154" s="23"/>
      <c r="F154" s="35" t="s">
        <v>76</v>
      </c>
      <c r="G154" s="84" t="s">
        <v>76</v>
      </c>
      <c r="H154" s="19">
        <v>6751735</v>
      </c>
      <c r="I154" s="20">
        <v>6751735</v>
      </c>
      <c r="J154" s="36">
        <v>6751735</v>
      </c>
      <c r="K154" s="36">
        <f t="shared" si="30"/>
        <v>0</v>
      </c>
      <c r="L154" s="21">
        <v>1</v>
      </c>
      <c r="M154" s="22">
        <v>0</v>
      </c>
      <c r="N154" s="22">
        <v>0</v>
      </c>
      <c r="O154" s="23"/>
      <c r="P154" s="23">
        <f t="shared" si="31"/>
        <v>0.45011566666666669</v>
      </c>
      <c r="Q154" s="24">
        <f t="shared" si="27"/>
        <v>1</v>
      </c>
      <c r="R154" s="23" t="b">
        <f t="shared" si="28"/>
        <v>1</v>
      </c>
      <c r="S154" s="25">
        <f t="shared" si="29"/>
        <v>0.45011566666666669</v>
      </c>
      <c r="T154" s="25">
        <f t="shared" si="32"/>
        <v>1</v>
      </c>
      <c r="U154" s="35">
        <f t="shared" si="33"/>
        <v>0</v>
      </c>
    </row>
    <row r="155" spans="1:21" ht="15" x14ac:dyDescent="0.25">
      <c r="A155" s="62" t="s">
        <v>625</v>
      </c>
      <c r="B155" s="35" t="s">
        <v>451</v>
      </c>
      <c r="C155" s="35" t="s">
        <v>101</v>
      </c>
      <c r="D155" s="52" t="s">
        <v>101</v>
      </c>
      <c r="E155" s="53" t="s">
        <v>102</v>
      </c>
      <c r="F155" s="35" t="s">
        <v>102</v>
      </c>
      <c r="G155" s="40" t="s">
        <v>102</v>
      </c>
      <c r="H155" s="19">
        <v>51102099</v>
      </c>
      <c r="I155" s="20">
        <v>55533138.472982705</v>
      </c>
      <c r="J155" s="36">
        <v>55533138.472982705</v>
      </c>
      <c r="K155" s="36">
        <f t="shared" si="30"/>
        <v>0</v>
      </c>
      <c r="L155" s="21">
        <v>4</v>
      </c>
      <c r="M155" s="22">
        <v>19</v>
      </c>
      <c r="N155" s="22">
        <v>1</v>
      </c>
      <c r="O155" s="23"/>
      <c r="P155" s="23">
        <f t="shared" si="31"/>
        <v>3.7022092315321804</v>
      </c>
      <c r="Q155" s="24">
        <f t="shared" si="27"/>
        <v>4</v>
      </c>
      <c r="R155" s="23" t="b">
        <f t="shared" si="28"/>
        <v>1</v>
      </c>
      <c r="S155" s="25">
        <f t="shared" si="29"/>
        <v>3.7022092315321804</v>
      </c>
      <c r="T155" s="25">
        <f t="shared" si="32"/>
        <v>4</v>
      </c>
      <c r="U155" s="35">
        <f t="shared" si="33"/>
        <v>0</v>
      </c>
    </row>
    <row r="156" spans="1:21" ht="15" x14ac:dyDescent="0.25">
      <c r="A156" s="62" t="s">
        <v>625</v>
      </c>
      <c r="B156" s="35" t="s">
        <v>435</v>
      </c>
      <c r="C156" s="35" t="s">
        <v>69</v>
      </c>
      <c r="D156" s="52" t="s">
        <v>69</v>
      </c>
      <c r="E156" s="53" t="s">
        <v>70</v>
      </c>
      <c r="F156" s="35" t="s">
        <v>70</v>
      </c>
      <c r="G156" s="84" t="s">
        <v>70</v>
      </c>
      <c r="H156" s="19">
        <v>21507637</v>
      </c>
      <c r="I156" s="20">
        <v>21507637</v>
      </c>
      <c r="J156" s="36">
        <v>21507637</v>
      </c>
      <c r="K156" s="36">
        <f t="shared" si="30"/>
        <v>0</v>
      </c>
      <c r="L156" s="21">
        <v>2</v>
      </c>
      <c r="M156" s="22">
        <v>27</v>
      </c>
      <c r="N156" s="22">
        <v>1</v>
      </c>
      <c r="O156" s="23"/>
      <c r="P156" s="23">
        <f t="shared" si="31"/>
        <v>1.4338424666666667</v>
      </c>
      <c r="Q156" s="24">
        <f t="shared" si="27"/>
        <v>2</v>
      </c>
      <c r="R156" s="23" t="b">
        <f t="shared" si="28"/>
        <v>1</v>
      </c>
      <c r="S156" s="25">
        <f t="shared" si="29"/>
        <v>1.4338424666666667</v>
      </c>
      <c r="T156" s="25">
        <f t="shared" si="32"/>
        <v>2</v>
      </c>
      <c r="U156" s="35">
        <f t="shared" si="33"/>
        <v>0</v>
      </c>
    </row>
    <row r="157" spans="1:21" ht="15" x14ac:dyDescent="0.25">
      <c r="A157" s="62" t="s">
        <v>625</v>
      </c>
      <c r="B157" s="35" t="s">
        <v>446</v>
      </c>
      <c r="C157" s="35" t="s">
        <v>91</v>
      </c>
      <c r="D157" s="52" t="s">
        <v>91</v>
      </c>
      <c r="E157" s="53" t="s">
        <v>92</v>
      </c>
      <c r="F157" s="35" t="s">
        <v>92</v>
      </c>
      <c r="G157" s="84" t="s">
        <v>92</v>
      </c>
      <c r="H157" s="19">
        <v>21880339</v>
      </c>
      <c r="I157" s="20">
        <v>21880339</v>
      </c>
      <c r="J157" s="36">
        <v>21880339</v>
      </c>
      <c r="K157" s="36">
        <f t="shared" si="30"/>
        <v>0</v>
      </c>
      <c r="L157" s="21">
        <v>2</v>
      </c>
      <c r="M157" s="22">
        <v>63</v>
      </c>
      <c r="N157" s="22">
        <v>3</v>
      </c>
      <c r="O157" s="23"/>
      <c r="P157" s="23">
        <f t="shared" si="31"/>
        <v>1.4586892666666667</v>
      </c>
      <c r="Q157" s="24">
        <f t="shared" si="27"/>
        <v>2</v>
      </c>
      <c r="R157" s="23" t="b">
        <f t="shared" si="28"/>
        <v>1</v>
      </c>
      <c r="S157" s="25">
        <f t="shared" si="29"/>
        <v>1.4586892666666667</v>
      </c>
      <c r="T157" s="25">
        <f t="shared" si="32"/>
        <v>2</v>
      </c>
      <c r="U157" s="35">
        <f t="shared" si="33"/>
        <v>0</v>
      </c>
    </row>
    <row r="158" spans="1:21" ht="15" x14ac:dyDescent="0.25">
      <c r="A158" s="62" t="s">
        <v>625</v>
      </c>
      <c r="B158" s="35" t="s">
        <v>460</v>
      </c>
      <c r="C158" s="35" t="s">
        <v>119</v>
      </c>
      <c r="D158" s="52" t="s">
        <v>119</v>
      </c>
      <c r="E158" s="55" t="s">
        <v>120</v>
      </c>
      <c r="F158" s="35" t="s">
        <v>120</v>
      </c>
      <c r="G158" s="84" t="s">
        <v>120</v>
      </c>
      <c r="H158" s="19">
        <v>26267828</v>
      </c>
      <c r="I158" s="20">
        <v>26267828</v>
      </c>
      <c r="J158" s="36">
        <v>26267828</v>
      </c>
      <c r="K158" s="36">
        <f t="shared" si="30"/>
        <v>0</v>
      </c>
      <c r="L158" s="21">
        <v>2</v>
      </c>
      <c r="M158" s="22">
        <v>89</v>
      </c>
      <c r="N158" s="22">
        <v>4</v>
      </c>
      <c r="O158" s="23"/>
      <c r="P158" s="23">
        <f t="shared" si="31"/>
        <v>1.7511885333333332</v>
      </c>
      <c r="Q158" s="24">
        <f t="shared" si="27"/>
        <v>2</v>
      </c>
      <c r="R158" s="23" t="b">
        <f t="shared" si="28"/>
        <v>1</v>
      </c>
      <c r="S158" s="25">
        <f t="shared" si="29"/>
        <v>1.7511885333333332</v>
      </c>
      <c r="T158" s="25">
        <f t="shared" si="32"/>
        <v>2</v>
      </c>
      <c r="U158" s="35">
        <f t="shared" si="33"/>
        <v>0</v>
      </c>
    </row>
    <row r="159" spans="1:21" ht="15" x14ac:dyDescent="0.25">
      <c r="A159" s="62" t="s">
        <v>625</v>
      </c>
      <c r="B159" s="35" t="s">
        <v>459</v>
      </c>
      <c r="C159" s="35" t="s">
        <v>117</v>
      </c>
      <c r="D159" s="52" t="s">
        <v>117</v>
      </c>
      <c r="E159" s="53" t="s">
        <v>118</v>
      </c>
      <c r="F159" s="35" t="s">
        <v>118</v>
      </c>
      <c r="G159" s="84" t="s">
        <v>118</v>
      </c>
      <c r="H159" s="19">
        <v>24973602</v>
      </c>
      <c r="I159" s="20">
        <v>24973602</v>
      </c>
      <c r="J159" s="36">
        <v>24973602</v>
      </c>
      <c r="K159" s="36">
        <f t="shared" si="30"/>
        <v>0</v>
      </c>
      <c r="L159" s="21">
        <v>2</v>
      </c>
      <c r="M159" s="22">
        <v>21</v>
      </c>
      <c r="N159" s="22">
        <v>1</v>
      </c>
      <c r="O159" s="23"/>
      <c r="P159" s="23">
        <f t="shared" si="31"/>
        <v>1.6649068</v>
      </c>
      <c r="Q159" s="24">
        <f t="shared" si="27"/>
        <v>2</v>
      </c>
      <c r="R159" s="23" t="b">
        <f t="shared" si="28"/>
        <v>1</v>
      </c>
      <c r="S159" s="25">
        <f t="shared" si="29"/>
        <v>1.6649068</v>
      </c>
      <c r="T159" s="25">
        <f t="shared" si="32"/>
        <v>2</v>
      </c>
      <c r="U159" s="35">
        <f t="shared" si="33"/>
        <v>0</v>
      </c>
    </row>
    <row r="160" spans="1:21" ht="15" x14ac:dyDescent="0.25">
      <c r="A160" s="62" t="s">
        <v>625</v>
      </c>
      <c r="B160" s="35" t="s">
        <v>449</v>
      </c>
      <c r="C160" s="35" t="s">
        <v>97</v>
      </c>
      <c r="D160" s="52" t="s">
        <v>97</v>
      </c>
      <c r="E160" s="53" t="s">
        <v>98</v>
      </c>
      <c r="F160" s="35" t="s">
        <v>98</v>
      </c>
      <c r="G160" s="40" t="s">
        <v>98</v>
      </c>
      <c r="H160" s="19">
        <v>48480856</v>
      </c>
      <c r="I160" s="20">
        <v>59162665.239800856</v>
      </c>
      <c r="J160" s="36">
        <v>59162665.239800856</v>
      </c>
      <c r="K160" s="36">
        <f t="shared" si="30"/>
        <v>0</v>
      </c>
      <c r="L160" s="21">
        <v>4</v>
      </c>
      <c r="M160" s="22">
        <v>49</v>
      </c>
      <c r="N160" s="22">
        <v>2</v>
      </c>
      <c r="O160" s="23"/>
      <c r="P160" s="23">
        <f t="shared" si="31"/>
        <v>3.9441776826533905</v>
      </c>
      <c r="Q160" s="24">
        <f t="shared" si="27"/>
        <v>4</v>
      </c>
      <c r="R160" s="23" t="b">
        <f t="shared" si="28"/>
        <v>1</v>
      </c>
      <c r="S160" s="25">
        <f t="shared" si="29"/>
        <v>3.9441776826533905</v>
      </c>
      <c r="T160" s="25">
        <f t="shared" si="32"/>
        <v>4</v>
      </c>
      <c r="U160" s="35">
        <f t="shared" si="33"/>
        <v>0</v>
      </c>
    </row>
    <row r="161" spans="1:21" ht="15" x14ac:dyDescent="0.25">
      <c r="A161" s="62" t="s">
        <v>625</v>
      </c>
      <c r="B161" s="35" t="s">
        <v>437</v>
      </c>
      <c r="C161" s="35" t="s">
        <v>73</v>
      </c>
      <c r="D161" s="52" t="s">
        <v>73</v>
      </c>
      <c r="E161" s="53" t="s">
        <v>74</v>
      </c>
      <c r="F161" s="35" t="s">
        <v>74</v>
      </c>
      <c r="G161" s="40" t="s">
        <v>74</v>
      </c>
      <c r="H161" s="19">
        <v>78296573</v>
      </c>
      <c r="I161" s="20">
        <v>80192130.096700326</v>
      </c>
      <c r="J161" s="36">
        <v>80192130.096700326</v>
      </c>
      <c r="K161" s="36">
        <f t="shared" si="30"/>
        <v>0</v>
      </c>
      <c r="L161" s="21">
        <v>6</v>
      </c>
      <c r="M161" s="22">
        <v>40</v>
      </c>
      <c r="N161" s="22">
        <v>2</v>
      </c>
      <c r="O161" s="23"/>
      <c r="P161" s="23">
        <f t="shared" si="31"/>
        <v>5.346142006446688</v>
      </c>
      <c r="Q161" s="24">
        <f t="shared" si="27"/>
        <v>6</v>
      </c>
      <c r="R161" s="23" t="b">
        <f t="shared" si="28"/>
        <v>1</v>
      </c>
      <c r="S161" s="25">
        <f t="shared" si="29"/>
        <v>5.346142006446688</v>
      </c>
      <c r="T161" s="25">
        <f t="shared" si="32"/>
        <v>6</v>
      </c>
      <c r="U161" s="35">
        <f t="shared" si="33"/>
        <v>0</v>
      </c>
    </row>
    <row r="162" spans="1:21" ht="15" x14ac:dyDescent="0.25">
      <c r="A162" s="62" t="s">
        <v>625</v>
      </c>
      <c r="B162" s="35" t="s">
        <v>436</v>
      </c>
      <c r="C162" s="35" t="s">
        <v>71</v>
      </c>
      <c r="D162" s="23"/>
      <c r="E162" s="23"/>
      <c r="F162" s="35" t="s">
        <v>72</v>
      </c>
      <c r="G162" s="84" t="s">
        <v>72</v>
      </c>
      <c r="H162" s="19">
        <v>15099972</v>
      </c>
      <c r="I162" s="20">
        <v>15099972</v>
      </c>
      <c r="J162" s="36">
        <v>15099972</v>
      </c>
      <c r="K162" s="36">
        <f t="shared" si="30"/>
        <v>0</v>
      </c>
      <c r="L162" s="21">
        <v>1</v>
      </c>
      <c r="M162" s="22">
        <v>7</v>
      </c>
      <c r="N162" s="22">
        <v>0</v>
      </c>
      <c r="O162" s="23"/>
      <c r="P162" s="23">
        <f t="shared" si="31"/>
        <v>1.0066648</v>
      </c>
      <c r="Q162" s="24">
        <f t="shared" ref="Q162:Q194" si="34">ROUNDUP(P162,0)</f>
        <v>2</v>
      </c>
      <c r="R162" s="23" t="b">
        <f t="shared" ref="R162:R194" si="35">Q162=L162</f>
        <v>0</v>
      </c>
      <c r="S162" s="25">
        <f t="shared" si="29"/>
        <v>1.0066648</v>
      </c>
      <c r="T162" s="25">
        <f t="shared" si="32"/>
        <v>2</v>
      </c>
      <c r="U162" s="35">
        <f t="shared" si="33"/>
        <v>0</v>
      </c>
    </row>
    <row r="163" spans="1:21" ht="15" x14ac:dyDescent="0.25">
      <c r="A163" s="62" t="s">
        <v>625</v>
      </c>
      <c r="B163" s="35" t="s">
        <v>409</v>
      </c>
      <c r="C163" s="35" t="s">
        <v>12</v>
      </c>
      <c r="D163" s="52" t="s">
        <v>12</v>
      </c>
      <c r="E163" s="53" t="s">
        <v>13</v>
      </c>
      <c r="F163" s="35" t="s">
        <v>13</v>
      </c>
      <c r="G163" s="84" t="s">
        <v>13</v>
      </c>
      <c r="H163" s="19">
        <v>67090836</v>
      </c>
      <c r="I163" s="20">
        <v>67090836</v>
      </c>
      <c r="J163" s="36">
        <v>67090836</v>
      </c>
      <c r="K163" s="36">
        <f t="shared" si="30"/>
        <v>0</v>
      </c>
      <c r="L163" s="21">
        <v>5</v>
      </c>
      <c r="M163" s="22">
        <v>21</v>
      </c>
      <c r="N163" s="22">
        <v>1</v>
      </c>
      <c r="O163" s="23"/>
      <c r="P163" s="23">
        <f t="shared" si="31"/>
        <v>4.4727224000000003</v>
      </c>
      <c r="Q163" s="24">
        <f t="shared" si="34"/>
        <v>5</v>
      </c>
      <c r="R163" s="23" t="b">
        <f t="shared" si="35"/>
        <v>1</v>
      </c>
      <c r="S163" s="25">
        <f t="shared" si="29"/>
        <v>4.4727224000000003</v>
      </c>
      <c r="T163" s="25">
        <f t="shared" si="32"/>
        <v>5</v>
      </c>
      <c r="U163" s="35">
        <f t="shared" si="33"/>
        <v>0</v>
      </c>
    </row>
    <row r="164" spans="1:21" ht="15" x14ac:dyDescent="0.25">
      <c r="A164" s="62" t="s">
        <v>625</v>
      </c>
      <c r="B164" s="35" t="s">
        <v>453</v>
      </c>
      <c r="C164" s="35" t="s">
        <v>105</v>
      </c>
      <c r="D164" s="52" t="s">
        <v>105</v>
      </c>
      <c r="E164" s="53" t="s">
        <v>106</v>
      </c>
      <c r="F164" s="35" t="s">
        <v>106</v>
      </c>
      <c r="G164" s="35" t="s">
        <v>106</v>
      </c>
      <c r="H164" s="19">
        <v>45175174</v>
      </c>
      <c r="I164" s="20">
        <v>40675192.802499741</v>
      </c>
      <c r="J164" s="36">
        <v>40675192.802499741</v>
      </c>
      <c r="K164" s="36">
        <f t="shared" ref="K164:K195" si="36">J164-I164</f>
        <v>0</v>
      </c>
      <c r="L164" s="21">
        <v>4</v>
      </c>
      <c r="M164" s="22">
        <v>21</v>
      </c>
      <c r="N164" s="22">
        <v>1</v>
      </c>
      <c r="O164" s="23"/>
      <c r="P164" s="23">
        <f t="shared" ref="P164:P169" si="37">I164/15000000</f>
        <v>2.7116795201666495</v>
      </c>
      <c r="Q164" s="24">
        <f t="shared" si="34"/>
        <v>3</v>
      </c>
      <c r="R164" s="23" t="b">
        <f t="shared" si="35"/>
        <v>0</v>
      </c>
      <c r="S164" s="25">
        <f t="shared" si="29"/>
        <v>2.7116795201666495</v>
      </c>
      <c r="T164" s="25">
        <f t="shared" ref="T164:T195" si="38">ROUNDUP(S164,0)</f>
        <v>3</v>
      </c>
      <c r="U164" s="35">
        <f t="shared" ref="U164:U195" si="39">Q164-T164</f>
        <v>0</v>
      </c>
    </row>
    <row r="165" spans="1:21" ht="15" x14ac:dyDescent="0.25">
      <c r="A165" s="62" t="s">
        <v>625</v>
      </c>
      <c r="B165" s="35" t="s">
        <v>420</v>
      </c>
      <c r="C165" s="35" t="s">
        <v>35</v>
      </c>
      <c r="D165" s="52" t="s">
        <v>35</v>
      </c>
      <c r="E165" s="53" t="s">
        <v>36</v>
      </c>
      <c r="F165" s="35" t="s">
        <v>36</v>
      </c>
      <c r="G165" s="35" t="s">
        <v>36</v>
      </c>
      <c r="H165" s="19">
        <v>49406773</v>
      </c>
      <c r="I165" s="20">
        <v>48280254.446565345</v>
      </c>
      <c r="J165" s="36">
        <v>48280254.446565345</v>
      </c>
      <c r="K165" s="36">
        <f t="shared" si="36"/>
        <v>0</v>
      </c>
      <c r="L165" s="21">
        <v>4</v>
      </c>
      <c r="M165" s="22">
        <v>21</v>
      </c>
      <c r="N165" s="22">
        <v>1</v>
      </c>
      <c r="O165" s="23"/>
      <c r="P165" s="23">
        <f t="shared" si="37"/>
        <v>3.2186836297710228</v>
      </c>
      <c r="Q165" s="24">
        <f t="shared" si="34"/>
        <v>4</v>
      </c>
      <c r="R165" s="23" t="b">
        <f t="shared" si="35"/>
        <v>1</v>
      </c>
      <c r="S165" s="25">
        <f t="shared" si="29"/>
        <v>3.2186836297710228</v>
      </c>
      <c r="T165" s="25">
        <f t="shared" si="38"/>
        <v>4</v>
      </c>
      <c r="U165" s="35">
        <f t="shared" si="39"/>
        <v>0</v>
      </c>
    </row>
    <row r="166" spans="1:21" ht="15" x14ac:dyDescent="0.25">
      <c r="A166" s="62" t="s">
        <v>625</v>
      </c>
      <c r="B166" s="34" t="s">
        <v>438</v>
      </c>
      <c r="C166" s="67" t="s">
        <v>39</v>
      </c>
      <c r="D166" s="18"/>
      <c r="E166" s="53"/>
      <c r="F166" s="35" t="s">
        <v>40</v>
      </c>
      <c r="G166" s="41" t="s">
        <v>40</v>
      </c>
      <c r="H166" s="19">
        <v>17203870</v>
      </c>
      <c r="I166" s="20">
        <v>17203870</v>
      </c>
      <c r="J166" s="36">
        <v>17203870</v>
      </c>
      <c r="K166" s="36">
        <f t="shared" si="36"/>
        <v>0</v>
      </c>
      <c r="L166" s="21">
        <v>2</v>
      </c>
      <c r="M166" s="22">
        <v>55</v>
      </c>
      <c r="N166" s="22">
        <v>3</v>
      </c>
      <c r="O166" s="23"/>
      <c r="P166" s="23">
        <f t="shared" si="37"/>
        <v>1.1469246666666666</v>
      </c>
      <c r="Q166" s="24">
        <f t="shared" si="34"/>
        <v>2</v>
      </c>
      <c r="R166" s="23" t="b">
        <f t="shared" si="35"/>
        <v>1</v>
      </c>
      <c r="S166" s="25">
        <f t="shared" si="29"/>
        <v>1.1469246666666666</v>
      </c>
      <c r="T166" s="25">
        <f t="shared" si="38"/>
        <v>2</v>
      </c>
      <c r="U166" s="35">
        <f t="shared" si="39"/>
        <v>0</v>
      </c>
    </row>
    <row r="167" spans="1:21" ht="15" x14ac:dyDescent="0.25">
      <c r="A167" s="62" t="s">
        <v>625</v>
      </c>
      <c r="B167" s="35" t="s">
        <v>418</v>
      </c>
      <c r="C167" s="35" t="s">
        <v>31</v>
      </c>
      <c r="D167" s="52" t="s">
        <v>31</v>
      </c>
      <c r="E167" s="53" t="s">
        <v>32</v>
      </c>
      <c r="F167" s="35" t="s">
        <v>32</v>
      </c>
      <c r="G167" s="41" t="s">
        <v>32</v>
      </c>
      <c r="H167" s="19">
        <v>21436019</v>
      </c>
      <c r="I167" s="20">
        <v>21436019</v>
      </c>
      <c r="J167" s="36">
        <v>21436019</v>
      </c>
      <c r="K167" s="36">
        <f t="shared" si="36"/>
        <v>0</v>
      </c>
      <c r="L167" s="21">
        <v>2</v>
      </c>
      <c r="M167" s="22">
        <v>42</v>
      </c>
      <c r="N167" s="22">
        <v>2</v>
      </c>
      <c r="O167" s="23"/>
      <c r="P167" s="23">
        <f t="shared" si="37"/>
        <v>1.4290679333333334</v>
      </c>
      <c r="Q167" s="24">
        <f t="shared" si="34"/>
        <v>2</v>
      </c>
      <c r="R167" s="23" t="b">
        <f t="shared" si="35"/>
        <v>1</v>
      </c>
      <c r="S167" s="25">
        <f t="shared" si="29"/>
        <v>1.4290679333333334</v>
      </c>
      <c r="T167" s="25">
        <f t="shared" si="38"/>
        <v>2</v>
      </c>
      <c r="U167" s="35">
        <f t="shared" si="39"/>
        <v>0</v>
      </c>
    </row>
    <row r="168" spans="1:21" ht="15" x14ac:dyDescent="0.25">
      <c r="A168" s="62" t="s">
        <v>625</v>
      </c>
      <c r="B168" s="35" t="s">
        <v>583</v>
      </c>
      <c r="C168" s="35" t="s">
        <v>372</v>
      </c>
      <c r="D168" s="52" t="s">
        <v>372</v>
      </c>
      <c r="E168" s="53" t="s">
        <v>611</v>
      </c>
      <c r="F168" s="35" t="s">
        <v>373</v>
      </c>
      <c r="G168" s="35" t="s">
        <v>373</v>
      </c>
      <c r="H168" s="19">
        <v>20491219</v>
      </c>
      <c r="I168" s="20">
        <v>20993293.340495951</v>
      </c>
      <c r="J168" s="36">
        <v>20993293.340495951</v>
      </c>
      <c r="K168" s="36">
        <f t="shared" si="36"/>
        <v>0</v>
      </c>
      <c r="L168" s="21">
        <v>2</v>
      </c>
      <c r="M168" s="22">
        <v>26</v>
      </c>
      <c r="N168" s="22">
        <v>1</v>
      </c>
      <c r="O168" s="23"/>
      <c r="P168" s="23">
        <f t="shared" si="37"/>
        <v>1.3995528893663967</v>
      </c>
      <c r="Q168" s="24">
        <f t="shared" si="34"/>
        <v>2</v>
      </c>
      <c r="R168" s="23" t="b">
        <f t="shared" si="35"/>
        <v>1</v>
      </c>
      <c r="S168" s="25">
        <f t="shared" si="29"/>
        <v>1.3995528893663967</v>
      </c>
      <c r="T168" s="25">
        <f t="shared" si="38"/>
        <v>2</v>
      </c>
      <c r="U168" s="35">
        <f t="shared" si="39"/>
        <v>0</v>
      </c>
    </row>
    <row r="169" spans="1:21" ht="15" x14ac:dyDescent="0.25">
      <c r="A169" s="62" t="s">
        <v>625</v>
      </c>
      <c r="B169" s="35" t="s">
        <v>419</v>
      </c>
      <c r="C169" s="35" t="s">
        <v>33</v>
      </c>
      <c r="D169" s="52" t="s">
        <v>33</v>
      </c>
      <c r="E169" s="53" t="s">
        <v>614</v>
      </c>
      <c r="F169" s="35" t="s">
        <v>34</v>
      </c>
      <c r="G169" s="41" t="s">
        <v>34</v>
      </c>
      <c r="H169" s="19">
        <v>28774277</v>
      </c>
      <c r="I169" s="20">
        <v>28774277</v>
      </c>
      <c r="J169" s="36">
        <v>28774277</v>
      </c>
      <c r="K169" s="36">
        <f t="shared" si="36"/>
        <v>0</v>
      </c>
      <c r="L169" s="21">
        <v>2</v>
      </c>
      <c r="M169" s="22">
        <v>26</v>
      </c>
      <c r="N169" s="22">
        <v>1</v>
      </c>
      <c r="O169" s="23"/>
      <c r="P169" s="23">
        <f t="shared" si="37"/>
        <v>1.9182851333333333</v>
      </c>
      <c r="Q169" s="24">
        <f t="shared" si="34"/>
        <v>2</v>
      </c>
      <c r="R169" s="23" t="b">
        <f t="shared" si="35"/>
        <v>1</v>
      </c>
      <c r="S169" s="25">
        <f t="shared" si="29"/>
        <v>1.9182851333333333</v>
      </c>
      <c r="T169" s="25">
        <f t="shared" si="38"/>
        <v>2</v>
      </c>
      <c r="U169" s="35">
        <f t="shared" si="39"/>
        <v>0</v>
      </c>
    </row>
    <row r="170" spans="1:21" ht="15" x14ac:dyDescent="0.25">
      <c r="A170" s="62" t="s">
        <v>625</v>
      </c>
      <c r="B170" s="35" t="s">
        <v>417</v>
      </c>
      <c r="C170" s="35" t="s">
        <v>29</v>
      </c>
      <c r="D170" s="80" t="s">
        <v>29</v>
      </c>
      <c r="E170" s="79" t="s">
        <v>30</v>
      </c>
      <c r="F170" s="35" t="s">
        <v>30</v>
      </c>
      <c r="G170" s="35" t="s">
        <v>30</v>
      </c>
      <c r="H170" s="19">
        <v>0</v>
      </c>
      <c r="I170" s="20">
        <v>0</v>
      </c>
      <c r="J170" s="36">
        <v>0</v>
      </c>
      <c r="K170" s="36">
        <f t="shared" si="36"/>
        <v>0</v>
      </c>
      <c r="L170" s="21">
        <v>0</v>
      </c>
      <c r="M170" s="22">
        <v>3</v>
      </c>
      <c r="N170" s="22">
        <v>0</v>
      </c>
      <c r="O170" s="23"/>
      <c r="P170" s="23"/>
      <c r="Q170" s="24"/>
      <c r="R170" s="23"/>
      <c r="S170" s="25">
        <f t="shared" si="29"/>
        <v>0</v>
      </c>
      <c r="T170" s="25">
        <f t="shared" si="38"/>
        <v>0</v>
      </c>
      <c r="U170" s="35">
        <f t="shared" si="39"/>
        <v>0</v>
      </c>
    </row>
    <row r="171" spans="1:21" ht="15" x14ac:dyDescent="0.25">
      <c r="A171" s="62" t="s">
        <v>625</v>
      </c>
      <c r="B171" s="35" t="s">
        <v>434</v>
      </c>
      <c r="C171" s="35" t="s">
        <v>67</v>
      </c>
      <c r="D171" s="52" t="s">
        <v>67</v>
      </c>
      <c r="E171" s="55" t="s">
        <v>68</v>
      </c>
      <c r="F171" s="35" t="s">
        <v>68</v>
      </c>
      <c r="G171" s="35" t="s">
        <v>68</v>
      </c>
      <c r="H171" s="19">
        <v>92798971</v>
      </c>
      <c r="I171" s="20">
        <v>97495854.868589669</v>
      </c>
      <c r="J171" s="36">
        <v>97495854.868589669</v>
      </c>
      <c r="K171" s="36">
        <f t="shared" si="36"/>
        <v>0</v>
      </c>
      <c r="L171" s="21">
        <v>7</v>
      </c>
      <c r="M171" s="22">
        <v>25</v>
      </c>
      <c r="N171" s="22">
        <v>1</v>
      </c>
      <c r="O171" s="23"/>
      <c r="P171" s="23">
        <f t="shared" ref="P171:P199" si="40">I171/15000000</f>
        <v>6.4997236579059781</v>
      </c>
      <c r="Q171" s="24">
        <f t="shared" si="34"/>
        <v>7</v>
      </c>
      <c r="R171" s="23" t="b">
        <f t="shared" si="35"/>
        <v>1</v>
      </c>
      <c r="S171" s="25">
        <f t="shared" si="29"/>
        <v>6.4997236579059781</v>
      </c>
      <c r="T171" s="25">
        <f t="shared" si="38"/>
        <v>7</v>
      </c>
      <c r="U171" s="35">
        <f t="shared" si="39"/>
        <v>0</v>
      </c>
    </row>
    <row r="172" spans="1:21" ht="15" x14ac:dyDescent="0.25">
      <c r="A172" s="62" t="s">
        <v>625</v>
      </c>
      <c r="B172" s="35" t="s">
        <v>581</v>
      </c>
      <c r="C172" s="35" t="s">
        <v>368</v>
      </c>
      <c r="D172" s="55">
        <v>71009396</v>
      </c>
      <c r="E172" s="23"/>
      <c r="F172" s="35" t="s">
        <v>369</v>
      </c>
      <c r="G172" s="35" t="s">
        <v>369</v>
      </c>
      <c r="H172" s="19">
        <v>0</v>
      </c>
      <c r="I172" s="20">
        <v>0</v>
      </c>
      <c r="J172" s="36">
        <v>0</v>
      </c>
      <c r="K172" s="36">
        <f t="shared" si="36"/>
        <v>0</v>
      </c>
      <c r="L172" s="21">
        <v>0</v>
      </c>
      <c r="M172" s="22">
        <v>11</v>
      </c>
      <c r="N172" s="22">
        <v>1</v>
      </c>
      <c r="O172" s="23"/>
      <c r="P172" s="23">
        <f t="shared" si="40"/>
        <v>0</v>
      </c>
      <c r="Q172" s="24">
        <f t="shared" si="34"/>
        <v>0</v>
      </c>
      <c r="R172" s="23" t="b">
        <f t="shared" si="35"/>
        <v>1</v>
      </c>
      <c r="S172" s="25">
        <f t="shared" si="29"/>
        <v>0</v>
      </c>
      <c r="T172" s="25">
        <f t="shared" si="38"/>
        <v>0</v>
      </c>
      <c r="U172" s="35">
        <f t="shared" si="39"/>
        <v>0</v>
      </c>
    </row>
    <row r="173" spans="1:21" ht="15" x14ac:dyDescent="0.25">
      <c r="A173" s="62" t="s">
        <v>619</v>
      </c>
      <c r="B173" s="35" t="s">
        <v>478</v>
      </c>
      <c r="C173" s="35" t="s">
        <v>157</v>
      </c>
      <c r="D173" s="52" t="s">
        <v>157</v>
      </c>
      <c r="E173" s="50" t="s">
        <v>158</v>
      </c>
      <c r="F173" s="35" t="s">
        <v>158</v>
      </c>
      <c r="G173" s="84" t="s">
        <v>158</v>
      </c>
      <c r="H173" s="19">
        <v>2525000</v>
      </c>
      <c r="I173" s="20">
        <v>10442000</v>
      </c>
      <c r="J173" s="36">
        <v>10442000</v>
      </c>
      <c r="K173" s="36">
        <f t="shared" si="36"/>
        <v>0</v>
      </c>
      <c r="L173" s="21">
        <v>1</v>
      </c>
      <c r="M173" s="22">
        <v>62</v>
      </c>
      <c r="N173" s="22">
        <v>3</v>
      </c>
      <c r="O173" s="23"/>
      <c r="P173" s="23">
        <f t="shared" si="40"/>
        <v>0.69613333333333338</v>
      </c>
      <c r="Q173" s="24">
        <f t="shared" si="34"/>
        <v>1</v>
      </c>
      <c r="R173" s="23" t="b">
        <f t="shared" si="35"/>
        <v>1</v>
      </c>
      <c r="S173" s="25">
        <f t="shared" si="29"/>
        <v>0.69613333333333338</v>
      </c>
      <c r="T173" s="25">
        <f t="shared" si="38"/>
        <v>1</v>
      </c>
      <c r="U173" s="35">
        <f t="shared" si="39"/>
        <v>0</v>
      </c>
    </row>
    <row r="174" spans="1:21" ht="15" x14ac:dyDescent="0.25">
      <c r="A174" s="62" t="s">
        <v>619</v>
      </c>
      <c r="B174" s="35" t="s">
        <v>466</v>
      </c>
      <c r="C174" s="35" t="s">
        <v>133</v>
      </c>
      <c r="D174" s="52" t="s">
        <v>133</v>
      </c>
      <c r="E174" s="50" t="s">
        <v>134</v>
      </c>
      <c r="F174" s="35" t="s">
        <v>134</v>
      </c>
      <c r="G174" s="84" t="s">
        <v>134</v>
      </c>
      <c r="H174" s="19">
        <v>4414000</v>
      </c>
      <c r="I174" s="20">
        <v>18256000</v>
      </c>
      <c r="J174" s="36">
        <v>18256000</v>
      </c>
      <c r="K174" s="36">
        <f t="shared" si="36"/>
        <v>0</v>
      </c>
      <c r="L174" s="21">
        <v>1</v>
      </c>
      <c r="M174" s="22">
        <v>71</v>
      </c>
      <c r="N174" s="22">
        <v>4</v>
      </c>
      <c r="O174" s="23"/>
      <c r="P174" s="23">
        <f t="shared" si="40"/>
        <v>1.2170666666666667</v>
      </c>
      <c r="Q174" s="24">
        <f t="shared" si="34"/>
        <v>2</v>
      </c>
      <c r="R174" s="23" t="b">
        <f t="shared" si="35"/>
        <v>0</v>
      </c>
      <c r="S174" s="25">
        <f t="shared" si="29"/>
        <v>1.2170666666666667</v>
      </c>
      <c r="T174" s="25">
        <f t="shared" si="38"/>
        <v>2</v>
      </c>
      <c r="U174" s="35">
        <f t="shared" si="39"/>
        <v>0</v>
      </c>
    </row>
    <row r="175" spans="1:21" ht="15" x14ac:dyDescent="0.25">
      <c r="A175" s="62" t="s">
        <v>619</v>
      </c>
      <c r="B175" s="35" t="s">
        <v>479</v>
      </c>
      <c r="C175" s="35" t="s">
        <v>159</v>
      </c>
      <c r="D175" s="52" t="s">
        <v>159</v>
      </c>
      <c r="E175" s="50" t="s">
        <v>160</v>
      </c>
      <c r="F175" s="35" t="s">
        <v>160</v>
      </c>
      <c r="G175" s="84" t="s">
        <v>160</v>
      </c>
      <c r="H175" s="19">
        <v>2799000</v>
      </c>
      <c r="I175" s="20">
        <v>11386000</v>
      </c>
      <c r="J175" s="36">
        <v>11386000</v>
      </c>
      <c r="K175" s="36">
        <f t="shared" si="36"/>
        <v>0</v>
      </c>
      <c r="L175" s="21">
        <v>1</v>
      </c>
      <c r="M175" s="22">
        <v>43</v>
      </c>
      <c r="N175" s="22">
        <v>2</v>
      </c>
      <c r="O175" s="23"/>
      <c r="P175" s="23">
        <f t="shared" si="40"/>
        <v>0.75906666666666667</v>
      </c>
      <c r="Q175" s="24">
        <f t="shared" si="34"/>
        <v>1</v>
      </c>
      <c r="R175" s="23" t="b">
        <f t="shared" si="35"/>
        <v>1</v>
      </c>
      <c r="S175" s="25">
        <f t="shared" si="29"/>
        <v>0.75906666666666667</v>
      </c>
      <c r="T175" s="25">
        <f t="shared" si="38"/>
        <v>1</v>
      </c>
      <c r="U175" s="35">
        <f t="shared" si="39"/>
        <v>0</v>
      </c>
    </row>
    <row r="176" spans="1:21" ht="15" x14ac:dyDescent="0.25">
      <c r="A176" s="62" t="s">
        <v>619</v>
      </c>
      <c r="B176" s="35" t="s">
        <v>463</v>
      </c>
      <c r="C176" s="35" t="s">
        <v>127</v>
      </c>
      <c r="D176" s="52" t="s">
        <v>127</v>
      </c>
      <c r="E176" s="50" t="s">
        <v>128</v>
      </c>
      <c r="F176" s="35" t="s">
        <v>128</v>
      </c>
      <c r="G176" s="84" t="s">
        <v>128</v>
      </c>
      <c r="H176" s="19">
        <v>2218000</v>
      </c>
      <c r="I176" s="20">
        <v>9324000</v>
      </c>
      <c r="J176" s="36">
        <v>9324000</v>
      </c>
      <c r="K176" s="36">
        <f t="shared" si="36"/>
        <v>0</v>
      </c>
      <c r="L176" s="21">
        <v>1</v>
      </c>
      <c r="M176" s="22">
        <v>63</v>
      </c>
      <c r="N176" s="22">
        <v>3</v>
      </c>
      <c r="O176" s="23"/>
      <c r="P176" s="23">
        <f t="shared" si="40"/>
        <v>0.62160000000000004</v>
      </c>
      <c r="Q176" s="24">
        <f t="shared" si="34"/>
        <v>1</v>
      </c>
      <c r="R176" s="23" t="b">
        <f t="shared" si="35"/>
        <v>1</v>
      </c>
      <c r="S176" s="25">
        <f t="shared" si="29"/>
        <v>0.62160000000000004</v>
      </c>
      <c r="T176" s="25">
        <f t="shared" si="38"/>
        <v>1</v>
      </c>
      <c r="U176" s="35">
        <f t="shared" si="39"/>
        <v>0</v>
      </c>
    </row>
    <row r="177" spans="1:21" ht="15" x14ac:dyDescent="0.25">
      <c r="A177" s="62" t="s">
        <v>619</v>
      </c>
      <c r="B177" s="35" t="s">
        <v>585</v>
      </c>
      <c r="C177" s="35" t="s">
        <v>376</v>
      </c>
      <c r="D177" s="56">
        <v>75075741</v>
      </c>
      <c r="E177" s="52" t="s">
        <v>377</v>
      </c>
      <c r="F177" s="35" t="s">
        <v>377</v>
      </c>
      <c r="G177" s="41" t="s">
        <v>377</v>
      </c>
      <c r="H177" s="19">
        <v>1133000</v>
      </c>
      <c r="I177" s="20">
        <v>4685000</v>
      </c>
      <c r="J177" s="36">
        <v>4685000</v>
      </c>
      <c r="K177" s="36">
        <f t="shared" si="36"/>
        <v>0</v>
      </c>
      <c r="L177" s="21">
        <v>1</v>
      </c>
      <c r="M177" s="22">
        <v>31</v>
      </c>
      <c r="N177" s="22">
        <v>2</v>
      </c>
      <c r="O177" s="23"/>
      <c r="P177" s="23">
        <f t="shared" si="40"/>
        <v>0.31233333333333335</v>
      </c>
      <c r="Q177" s="24">
        <f t="shared" si="34"/>
        <v>1</v>
      </c>
      <c r="R177" s="23" t="b">
        <f t="shared" si="35"/>
        <v>1</v>
      </c>
      <c r="S177" s="25">
        <f t="shared" si="29"/>
        <v>0.31233333333333335</v>
      </c>
      <c r="T177" s="25">
        <f t="shared" si="38"/>
        <v>1</v>
      </c>
      <c r="U177" s="35">
        <f t="shared" si="39"/>
        <v>0</v>
      </c>
    </row>
    <row r="178" spans="1:21" ht="15" x14ac:dyDescent="0.25">
      <c r="A178" s="62" t="s">
        <v>619</v>
      </c>
      <c r="B178" s="35" t="s">
        <v>480</v>
      </c>
      <c r="C178" s="35" t="s">
        <v>161</v>
      </c>
      <c r="D178" s="52" t="s">
        <v>161</v>
      </c>
      <c r="E178" s="50" t="s">
        <v>162</v>
      </c>
      <c r="F178" s="35" t="s">
        <v>162</v>
      </c>
      <c r="G178" s="41" t="s">
        <v>162</v>
      </c>
      <c r="H178" s="19">
        <v>1351000</v>
      </c>
      <c r="I178" s="20">
        <v>5496000</v>
      </c>
      <c r="J178" s="36">
        <v>5496000</v>
      </c>
      <c r="K178" s="36">
        <f t="shared" si="36"/>
        <v>0</v>
      </c>
      <c r="L178" s="21">
        <v>1</v>
      </c>
      <c r="M178" s="22">
        <v>60</v>
      </c>
      <c r="N178" s="22">
        <v>3</v>
      </c>
      <c r="O178" s="23"/>
      <c r="P178" s="23">
        <f t="shared" si="40"/>
        <v>0.3664</v>
      </c>
      <c r="Q178" s="24">
        <f t="shared" si="34"/>
        <v>1</v>
      </c>
      <c r="R178" s="23" t="b">
        <f t="shared" si="35"/>
        <v>1</v>
      </c>
      <c r="S178" s="25">
        <f t="shared" si="29"/>
        <v>0.3664</v>
      </c>
      <c r="T178" s="25">
        <f t="shared" si="38"/>
        <v>1</v>
      </c>
      <c r="U178" s="35">
        <f t="shared" si="39"/>
        <v>0</v>
      </c>
    </row>
    <row r="179" spans="1:21" ht="15" x14ac:dyDescent="0.25">
      <c r="A179" s="62" t="s">
        <v>619</v>
      </c>
      <c r="B179" s="35" t="s">
        <v>432</v>
      </c>
      <c r="C179" s="35" t="s">
        <v>63</v>
      </c>
      <c r="D179" s="52" t="s">
        <v>63</v>
      </c>
      <c r="E179" s="50" t="s">
        <v>64</v>
      </c>
      <c r="F179" s="35" t="s">
        <v>64</v>
      </c>
      <c r="G179" s="41" t="s">
        <v>64</v>
      </c>
      <c r="H179" s="19">
        <v>2485000</v>
      </c>
      <c r="I179" s="20">
        <v>9855000</v>
      </c>
      <c r="J179" s="36">
        <v>9855000</v>
      </c>
      <c r="K179" s="36">
        <f t="shared" si="36"/>
        <v>0</v>
      </c>
      <c r="L179" s="21">
        <v>1</v>
      </c>
      <c r="M179" s="22">
        <v>14</v>
      </c>
      <c r="N179" s="22">
        <v>1</v>
      </c>
      <c r="O179" s="23"/>
      <c r="P179" s="23">
        <f t="shared" si="40"/>
        <v>0.65700000000000003</v>
      </c>
      <c r="Q179" s="24">
        <f t="shared" si="34"/>
        <v>1</v>
      </c>
      <c r="R179" s="23" t="b">
        <f t="shared" si="35"/>
        <v>1</v>
      </c>
      <c r="S179" s="25">
        <f t="shared" si="29"/>
        <v>0.65700000000000003</v>
      </c>
      <c r="T179" s="25">
        <f t="shared" si="38"/>
        <v>1</v>
      </c>
      <c r="U179" s="35">
        <f t="shared" si="39"/>
        <v>0</v>
      </c>
    </row>
    <row r="180" spans="1:21" ht="15" x14ac:dyDescent="0.25">
      <c r="A180" s="62" t="s">
        <v>619</v>
      </c>
      <c r="B180" s="35" t="s">
        <v>482</v>
      </c>
      <c r="C180" s="35" t="s">
        <v>165</v>
      </c>
      <c r="D180" s="52" t="s">
        <v>165</v>
      </c>
      <c r="E180" s="50" t="s">
        <v>166</v>
      </c>
      <c r="F180" s="35" t="s">
        <v>166</v>
      </c>
      <c r="G180" s="41" t="s">
        <v>166</v>
      </c>
      <c r="H180" s="19">
        <v>1337000</v>
      </c>
      <c r="I180" s="20">
        <v>5438000</v>
      </c>
      <c r="J180" s="36">
        <v>5438000</v>
      </c>
      <c r="K180" s="36">
        <f t="shared" si="36"/>
        <v>0</v>
      </c>
      <c r="L180" s="21">
        <v>1</v>
      </c>
      <c r="M180" s="22">
        <v>14</v>
      </c>
      <c r="N180" s="22">
        <v>1</v>
      </c>
      <c r="O180" s="23"/>
      <c r="P180" s="23">
        <f t="shared" si="40"/>
        <v>0.36253333333333332</v>
      </c>
      <c r="Q180" s="24">
        <f t="shared" si="34"/>
        <v>1</v>
      </c>
      <c r="R180" s="23" t="b">
        <f t="shared" si="35"/>
        <v>1</v>
      </c>
      <c r="S180" s="25">
        <f t="shared" si="29"/>
        <v>0.36253333333333332</v>
      </c>
      <c r="T180" s="25">
        <f t="shared" si="38"/>
        <v>1</v>
      </c>
      <c r="U180" s="35">
        <f t="shared" si="39"/>
        <v>0</v>
      </c>
    </row>
    <row r="181" spans="1:21" ht="15" x14ac:dyDescent="0.25">
      <c r="A181" s="62" t="s">
        <v>619</v>
      </c>
      <c r="B181" s="35" t="s">
        <v>465</v>
      </c>
      <c r="C181" s="35" t="s">
        <v>131</v>
      </c>
      <c r="D181" s="52" t="s">
        <v>131</v>
      </c>
      <c r="E181" s="50" t="s">
        <v>132</v>
      </c>
      <c r="F181" s="35" t="s">
        <v>132</v>
      </c>
      <c r="G181" s="41" t="s">
        <v>132</v>
      </c>
      <c r="H181" s="19">
        <v>10283000</v>
      </c>
      <c r="I181" s="20">
        <v>41640000</v>
      </c>
      <c r="J181" s="36">
        <v>41640000</v>
      </c>
      <c r="K181" s="36">
        <f t="shared" si="36"/>
        <v>0</v>
      </c>
      <c r="L181" s="21">
        <v>1</v>
      </c>
      <c r="M181" s="22">
        <v>133</v>
      </c>
      <c r="N181" s="22">
        <v>7</v>
      </c>
      <c r="O181" s="23"/>
      <c r="P181" s="23">
        <f t="shared" si="40"/>
        <v>2.7759999999999998</v>
      </c>
      <c r="Q181" s="24">
        <f t="shared" si="34"/>
        <v>3</v>
      </c>
      <c r="R181" s="23" t="b">
        <f t="shared" si="35"/>
        <v>0</v>
      </c>
      <c r="S181" s="25">
        <f t="shared" si="29"/>
        <v>2.7759999999999998</v>
      </c>
      <c r="T181" s="25">
        <f t="shared" si="38"/>
        <v>3</v>
      </c>
      <c r="U181" s="35">
        <f t="shared" si="39"/>
        <v>0</v>
      </c>
    </row>
    <row r="182" spans="1:21" ht="15" x14ac:dyDescent="0.25">
      <c r="A182" s="62" t="s">
        <v>619</v>
      </c>
      <c r="B182" s="35" t="s">
        <v>505</v>
      </c>
      <c r="C182" s="35" t="s">
        <v>216</v>
      </c>
      <c r="D182" s="52" t="s">
        <v>216</v>
      </c>
      <c r="E182" s="50" t="s">
        <v>217</v>
      </c>
      <c r="F182" s="35" t="s">
        <v>217</v>
      </c>
      <c r="G182" s="41" t="s">
        <v>217</v>
      </c>
      <c r="H182" s="19">
        <v>2823000</v>
      </c>
      <c r="I182" s="20">
        <v>11676000</v>
      </c>
      <c r="J182" s="36">
        <v>11676000</v>
      </c>
      <c r="K182" s="36">
        <f t="shared" si="36"/>
        <v>0</v>
      </c>
      <c r="L182" s="21">
        <v>1</v>
      </c>
      <c r="M182" s="22">
        <v>61</v>
      </c>
      <c r="N182" s="22">
        <v>3</v>
      </c>
      <c r="O182" s="23"/>
      <c r="P182" s="23">
        <f t="shared" si="40"/>
        <v>0.77839999999999998</v>
      </c>
      <c r="Q182" s="24">
        <f t="shared" si="34"/>
        <v>1</v>
      </c>
      <c r="R182" s="23" t="b">
        <f t="shared" si="35"/>
        <v>1</v>
      </c>
      <c r="S182" s="25">
        <f t="shared" si="29"/>
        <v>0.77839999999999998</v>
      </c>
      <c r="T182" s="25">
        <f t="shared" si="38"/>
        <v>1</v>
      </c>
      <c r="U182" s="35">
        <f t="shared" si="39"/>
        <v>0</v>
      </c>
    </row>
    <row r="183" spans="1:21" ht="15" x14ac:dyDescent="0.25">
      <c r="A183" s="62" t="s">
        <v>619</v>
      </c>
      <c r="B183" s="35" t="s">
        <v>407</v>
      </c>
      <c r="C183" s="35" t="s">
        <v>7</v>
      </c>
      <c r="D183" s="52" t="s">
        <v>7</v>
      </c>
      <c r="E183" s="50" t="s">
        <v>8</v>
      </c>
      <c r="F183" s="35" t="s">
        <v>8</v>
      </c>
      <c r="G183" s="41" t="s">
        <v>8</v>
      </c>
      <c r="H183" s="19">
        <v>6856000</v>
      </c>
      <c r="I183" s="20">
        <v>28818000</v>
      </c>
      <c r="J183" s="36">
        <v>28818000</v>
      </c>
      <c r="K183" s="36">
        <f t="shared" si="36"/>
        <v>0</v>
      </c>
      <c r="L183" s="21">
        <v>1</v>
      </c>
      <c r="M183" s="22">
        <v>132</v>
      </c>
      <c r="N183" s="22">
        <v>7</v>
      </c>
      <c r="O183" s="23"/>
      <c r="P183" s="23">
        <f t="shared" si="40"/>
        <v>1.9212</v>
      </c>
      <c r="Q183" s="24">
        <f t="shared" si="34"/>
        <v>2</v>
      </c>
      <c r="R183" s="23" t="b">
        <f t="shared" si="35"/>
        <v>0</v>
      </c>
      <c r="S183" s="25">
        <f t="shared" si="29"/>
        <v>1.9212</v>
      </c>
      <c r="T183" s="25">
        <f t="shared" si="38"/>
        <v>2</v>
      </c>
      <c r="U183" s="35">
        <f t="shared" si="39"/>
        <v>0</v>
      </c>
    </row>
    <row r="184" spans="1:21" ht="15" x14ac:dyDescent="0.25">
      <c r="A184" s="62" t="s">
        <v>619</v>
      </c>
      <c r="B184" s="35" t="s">
        <v>429</v>
      </c>
      <c r="C184" s="35" t="s">
        <v>57</v>
      </c>
      <c r="D184" s="52" t="s">
        <v>57</v>
      </c>
      <c r="E184" s="50" t="s">
        <v>58</v>
      </c>
      <c r="F184" s="35" t="s">
        <v>58</v>
      </c>
      <c r="G184" s="41" t="s">
        <v>58</v>
      </c>
      <c r="H184" s="19">
        <v>3691000</v>
      </c>
      <c r="I184" s="20">
        <v>15513000</v>
      </c>
      <c r="J184" s="36">
        <v>15513000</v>
      </c>
      <c r="K184" s="36">
        <f t="shared" si="36"/>
        <v>0</v>
      </c>
      <c r="L184" s="21">
        <v>1</v>
      </c>
      <c r="M184" s="22">
        <v>106</v>
      </c>
      <c r="N184" s="22">
        <v>5</v>
      </c>
      <c r="O184" s="23"/>
      <c r="P184" s="23">
        <f t="shared" si="40"/>
        <v>1.0342</v>
      </c>
      <c r="Q184" s="24">
        <f t="shared" si="34"/>
        <v>2</v>
      </c>
      <c r="R184" s="23" t="b">
        <f t="shared" si="35"/>
        <v>0</v>
      </c>
      <c r="S184" s="25">
        <f t="shared" si="29"/>
        <v>1.0342</v>
      </c>
      <c r="T184" s="25">
        <f t="shared" si="38"/>
        <v>2</v>
      </c>
      <c r="U184" s="35">
        <f t="shared" si="39"/>
        <v>0</v>
      </c>
    </row>
    <row r="185" spans="1:21" ht="15" x14ac:dyDescent="0.25">
      <c r="A185" s="62" t="s">
        <v>619</v>
      </c>
      <c r="B185" s="35" t="s">
        <v>477</v>
      </c>
      <c r="C185" s="35" t="s">
        <v>155</v>
      </c>
      <c r="D185" s="52" t="s">
        <v>155</v>
      </c>
      <c r="E185" s="50" t="s">
        <v>156</v>
      </c>
      <c r="F185" s="35" t="s">
        <v>156</v>
      </c>
      <c r="G185" s="41" t="s">
        <v>156</v>
      </c>
      <c r="H185" s="19">
        <v>3102000</v>
      </c>
      <c r="I185" s="20">
        <v>12829000</v>
      </c>
      <c r="J185" s="36">
        <v>12829000</v>
      </c>
      <c r="K185" s="36">
        <f t="shared" si="36"/>
        <v>0</v>
      </c>
      <c r="L185" s="21">
        <v>1</v>
      </c>
      <c r="M185" s="22">
        <v>54</v>
      </c>
      <c r="N185" s="22">
        <v>3</v>
      </c>
      <c r="O185" s="23"/>
      <c r="P185" s="23">
        <f t="shared" si="40"/>
        <v>0.85526666666666662</v>
      </c>
      <c r="Q185" s="24">
        <f t="shared" si="34"/>
        <v>1</v>
      </c>
      <c r="R185" s="23" t="b">
        <f t="shared" si="35"/>
        <v>1</v>
      </c>
      <c r="S185" s="25">
        <f t="shared" si="29"/>
        <v>0.85526666666666662</v>
      </c>
      <c r="T185" s="25">
        <f t="shared" si="38"/>
        <v>1</v>
      </c>
      <c r="U185" s="35">
        <f t="shared" si="39"/>
        <v>0</v>
      </c>
    </row>
    <row r="186" spans="1:21" ht="15" x14ac:dyDescent="0.25">
      <c r="A186" s="62" t="s">
        <v>619</v>
      </c>
      <c r="B186" s="35" t="s">
        <v>506</v>
      </c>
      <c r="C186" s="35" t="s">
        <v>218</v>
      </c>
      <c r="D186" s="52" t="s">
        <v>218</v>
      </c>
      <c r="E186" s="50" t="s">
        <v>219</v>
      </c>
      <c r="F186" s="35" t="s">
        <v>219</v>
      </c>
      <c r="G186" s="41" t="s">
        <v>219</v>
      </c>
      <c r="H186" s="19">
        <v>3944000</v>
      </c>
      <c r="I186" s="20">
        <v>16249000</v>
      </c>
      <c r="J186" s="36">
        <v>16249000</v>
      </c>
      <c r="K186" s="36">
        <f t="shared" si="36"/>
        <v>0</v>
      </c>
      <c r="L186" s="21">
        <v>1</v>
      </c>
      <c r="M186" s="22">
        <v>72</v>
      </c>
      <c r="N186" s="22">
        <v>4</v>
      </c>
      <c r="O186" s="23"/>
      <c r="P186" s="23">
        <f t="shared" si="40"/>
        <v>1.0832666666666666</v>
      </c>
      <c r="Q186" s="24">
        <f t="shared" si="34"/>
        <v>2</v>
      </c>
      <c r="R186" s="23" t="b">
        <f t="shared" si="35"/>
        <v>0</v>
      </c>
      <c r="S186" s="25">
        <f t="shared" si="29"/>
        <v>1.0832666666666666</v>
      </c>
      <c r="T186" s="25">
        <f t="shared" si="38"/>
        <v>2</v>
      </c>
      <c r="U186" s="35">
        <f t="shared" si="39"/>
        <v>0</v>
      </c>
    </row>
    <row r="187" spans="1:21" ht="15" x14ac:dyDescent="0.25">
      <c r="A187" s="62" t="s">
        <v>619</v>
      </c>
      <c r="B187" s="35" t="s">
        <v>427</v>
      </c>
      <c r="C187" s="35" t="s">
        <v>53</v>
      </c>
      <c r="D187" s="52" t="s">
        <v>53</v>
      </c>
      <c r="E187" s="50" t="s">
        <v>54</v>
      </c>
      <c r="F187" s="35" t="s">
        <v>54</v>
      </c>
      <c r="G187" s="41" t="s">
        <v>54</v>
      </c>
      <c r="H187" s="19">
        <v>3901000</v>
      </c>
      <c r="I187" s="20">
        <v>16133760</v>
      </c>
      <c r="J187" s="36">
        <v>16133760</v>
      </c>
      <c r="K187" s="36">
        <f t="shared" si="36"/>
        <v>0</v>
      </c>
      <c r="L187" s="21">
        <v>1</v>
      </c>
      <c r="M187" s="22">
        <v>63</v>
      </c>
      <c r="N187" s="22">
        <v>3</v>
      </c>
      <c r="O187" s="23"/>
      <c r="P187" s="23">
        <f t="shared" si="40"/>
        <v>1.0755840000000001</v>
      </c>
      <c r="Q187" s="24">
        <f t="shared" si="34"/>
        <v>2</v>
      </c>
      <c r="R187" s="23" t="b">
        <f t="shared" si="35"/>
        <v>0</v>
      </c>
      <c r="S187" s="25">
        <f t="shared" si="29"/>
        <v>1.0755840000000001</v>
      </c>
      <c r="T187" s="25">
        <f t="shared" si="38"/>
        <v>2</v>
      </c>
      <c r="U187" s="35">
        <f t="shared" si="39"/>
        <v>0</v>
      </c>
    </row>
    <row r="188" spans="1:21" ht="15" x14ac:dyDescent="0.25">
      <c r="A188" s="62" t="s">
        <v>619</v>
      </c>
      <c r="B188" s="35" t="s">
        <v>425</v>
      </c>
      <c r="C188" s="35" t="s">
        <v>49</v>
      </c>
      <c r="D188" s="52" t="s">
        <v>49</v>
      </c>
      <c r="E188" s="50" t="s">
        <v>50</v>
      </c>
      <c r="F188" s="35" t="s">
        <v>50</v>
      </c>
      <c r="G188" s="41" t="s">
        <v>50</v>
      </c>
      <c r="H188" s="19">
        <v>29787000</v>
      </c>
      <c r="I188" s="20">
        <v>124883000</v>
      </c>
      <c r="J188" s="36">
        <v>124883000</v>
      </c>
      <c r="K188" s="36">
        <f t="shared" si="36"/>
        <v>0</v>
      </c>
      <c r="L188" s="21">
        <v>2</v>
      </c>
      <c r="M188" s="22">
        <v>358</v>
      </c>
      <c r="N188" s="22">
        <v>18</v>
      </c>
      <c r="O188" s="23"/>
      <c r="P188" s="23">
        <f t="shared" si="40"/>
        <v>8.3255333333333326</v>
      </c>
      <c r="Q188" s="24">
        <f t="shared" si="34"/>
        <v>9</v>
      </c>
      <c r="R188" s="23" t="b">
        <f t="shared" si="35"/>
        <v>0</v>
      </c>
      <c r="S188" s="25">
        <f t="shared" si="29"/>
        <v>8.3255333333333326</v>
      </c>
      <c r="T188" s="25">
        <f t="shared" si="38"/>
        <v>9</v>
      </c>
      <c r="U188" s="35">
        <f t="shared" si="39"/>
        <v>0</v>
      </c>
    </row>
    <row r="189" spans="1:21" ht="15" x14ac:dyDescent="0.25">
      <c r="A189" s="62" t="s">
        <v>619</v>
      </c>
      <c r="B189" s="35" t="s">
        <v>431</v>
      </c>
      <c r="C189" s="35" t="s">
        <v>61</v>
      </c>
      <c r="D189" s="52" t="s">
        <v>61</v>
      </c>
      <c r="E189" s="50" t="s">
        <v>62</v>
      </c>
      <c r="F189" s="35" t="s">
        <v>62</v>
      </c>
      <c r="G189" s="41" t="s">
        <v>62</v>
      </c>
      <c r="H189" s="19">
        <v>28148000</v>
      </c>
      <c r="I189" s="20">
        <v>117548000</v>
      </c>
      <c r="J189" s="36">
        <v>117548000</v>
      </c>
      <c r="K189" s="36">
        <f t="shared" si="36"/>
        <v>0</v>
      </c>
      <c r="L189" s="21">
        <v>2</v>
      </c>
      <c r="M189" s="22">
        <v>137</v>
      </c>
      <c r="N189" s="22">
        <v>7</v>
      </c>
      <c r="O189" s="23"/>
      <c r="P189" s="23">
        <f t="shared" si="40"/>
        <v>7.8365333333333336</v>
      </c>
      <c r="Q189" s="24">
        <f t="shared" si="34"/>
        <v>8</v>
      </c>
      <c r="R189" s="23" t="b">
        <f t="shared" si="35"/>
        <v>0</v>
      </c>
      <c r="S189" s="25">
        <f t="shared" si="29"/>
        <v>7.8365333333333336</v>
      </c>
      <c r="T189" s="25">
        <f t="shared" si="38"/>
        <v>8</v>
      </c>
      <c r="U189" s="35">
        <f t="shared" si="39"/>
        <v>0</v>
      </c>
    </row>
    <row r="190" spans="1:21" ht="15" x14ac:dyDescent="0.25">
      <c r="A190" s="62" t="s">
        <v>619</v>
      </c>
      <c r="B190" s="35" t="s">
        <v>428</v>
      </c>
      <c r="C190" s="35" t="s">
        <v>55</v>
      </c>
      <c r="D190" s="52" t="s">
        <v>55</v>
      </c>
      <c r="E190" s="50" t="s">
        <v>56</v>
      </c>
      <c r="F190" s="35" t="s">
        <v>56</v>
      </c>
      <c r="G190" s="41" t="s">
        <v>56</v>
      </c>
      <c r="H190" s="19">
        <v>4865000</v>
      </c>
      <c r="I190" s="20">
        <v>20119000</v>
      </c>
      <c r="J190" s="36">
        <v>20119000</v>
      </c>
      <c r="K190" s="36">
        <f t="shared" si="36"/>
        <v>0</v>
      </c>
      <c r="L190" s="21">
        <v>1</v>
      </c>
      <c r="M190" s="22">
        <v>91</v>
      </c>
      <c r="N190" s="22">
        <v>5</v>
      </c>
      <c r="O190" s="23"/>
      <c r="P190" s="23">
        <f t="shared" si="40"/>
        <v>1.3412666666666666</v>
      </c>
      <c r="Q190" s="24">
        <f t="shared" si="34"/>
        <v>2</v>
      </c>
      <c r="R190" s="23" t="b">
        <f t="shared" si="35"/>
        <v>0</v>
      </c>
      <c r="S190" s="25">
        <f t="shared" si="29"/>
        <v>1.3412666666666666</v>
      </c>
      <c r="T190" s="25">
        <f t="shared" si="38"/>
        <v>2</v>
      </c>
      <c r="U190" s="35">
        <f t="shared" si="39"/>
        <v>0</v>
      </c>
    </row>
    <row r="191" spans="1:21" ht="15" x14ac:dyDescent="0.25">
      <c r="A191" s="62" t="s">
        <v>619</v>
      </c>
      <c r="B191" s="35" t="s">
        <v>426</v>
      </c>
      <c r="C191" s="35" t="s">
        <v>51</v>
      </c>
      <c r="D191" s="52" t="s">
        <v>51</v>
      </c>
      <c r="E191" s="50" t="s">
        <v>52</v>
      </c>
      <c r="F191" s="35" t="s">
        <v>52</v>
      </c>
      <c r="G191" s="41" t="s">
        <v>52</v>
      </c>
      <c r="H191" s="19">
        <v>21570000</v>
      </c>
      <c r="I191" s="20">
        <v>90672000</v>
      </c>
      <c r="J191" s="36">
        <v>90672000</v>
      </c>
      <c r="K191" s="36">
        <f t="shared" si="36"/>
        <v>0</v>
      </c>
      <c r="L191" s="21">
        <v>2</v>
      </c>
      <c r="M191" s="22">
        <v>199</v>
      </c>
      <c r="N191" s="22">
        <v>10</v>
      </c>
      <c r="O191" s="23"/>
      <c r="P191" s="23">
        <f t="shared" si="40"/>
        <v>6.0448000000000004</v>
      </c>
      <c r="Q191" s="24">
        <f t="shared" si="34"/>
        <v>7</v>
      </c>
      <c r="R191" s="23" t="b">
        <f t="shared" si="35"/>
        <v>0</v>
      </c>
      <c r="S191" s="25">
        <f t="shared" si="29"/>
        <v>6.0448000000000004</v>
      </c>
      <c r="T191" s="25">
        <f t="shared" si="38"/>
        <v>7</v>
      </c>
      <c r="U191" s="35">
        <f t="shared" si="39"/>
        <v>0</v>
      </c>
    </row>
    <row r="192" spans="1:21" ht="15" x14ac:dyDescent="0.25">
      <c r="A192" s="62" t="s">
        <v>619</v>
      </c>
      <c r="B192" s="35" t="s">
        <v>473</v>
      </c>
      <c r="C192" s="35" t="s">
        <v>147</v>
      </c>
      <c r="D192" s="52" t="s">
        <v>147</v>
      </c>
      <c r="E192" s="23"/>
      <c r="F192" s="35" t="s">
        <v>148</v>
      </c>
      <c r="G192" s="41" t="s">
        <v>148</v>
      </c>
      <c r="H192" s="19">
        <v>3412000</v>
      </c>
      <c r="I192" s="20">
        <v>14109000</v>
      </c>
      <c r="J192" s="36">
        <v>14109000</v>
      </c>
      <c r="K192" s="36">
        <f t="shared" si="36"/>
        <v>0</v>
      </c>
      <c r="L192" s="21">
        <v>1</v>
      </c>
      <c r="M192" s="22">
        <v>73</v>
      </c>
      <c r="N192" s="22">
        <v>4</v>
      </c>
      <c r="O192" s="23"/>
      <c r="P192" s="23">
        <f t="shared" si="40"/>
        <v>0.94059999999999999</v>
      </c>
      <c r="Q192" s="24">
        <f t="shared" si="34"/>
        <v>1</v>
      </c>
      <c r="R192" s="23" t="b">
        <f t="shared" si="35"/>
        <v>1</v>
      </c>
      <c r="S192" s="25">
        <f t="shared" si="29"/>
        <v>0.94059999999999999</v>
      </c>
      <c r="T192" s="25">
        <f t="shared" si="38"/>
        <v>1</v>
      </c>
      <c r="U192" s="35">
        <f t="shared" si="39"/>
        <v>0</v>
      </c>
    </row>
    <row r="193" spans="1:21" ht="15" x14ac:dyDescent="0.25">
      <c r="A193" s="62" t="s">
        <v>204</v>
      </c>
      <c r="B193" s="35" t="s">
        <v>500</v>
      </c>
      <c r="C193" s="35" t="s">
        <v>205</v>
      </c>
      <c r="D193" s="52" t="s">
        <v>205</v>
      </c>
      <c r="E193" s="50" t="s">
        <v>206</v>
      </c>
      <c r="F193" s="35" t="s">
        <v>206</v>
      </c>
      <c r="G193" s="41" t="s">
        <v>206</v>
      </c>
      <c r="H193" s="19">
        <v>34632400</v>
      </c>
      <c r="I193" s="20">
        <v>34632400</v>
      </c>
      <c r="J193" s="36">
        <v>34632400</v>
      </c>
      <c r="K193" s="36">
        <f t="shared" si="36"/>
        <v>0</v>
      </c>
      <c r="L193" s="21">
        <v>3</v>
      </c>
      <c r="M193" s="22">
        <v>46</v>
      </c>
      <c r="N193" s="22">
        <v>2</v>
      </c>
      <c r="O193" s="23"/>
      <c r="P193" s="23">
        <f t="shared" si="40"/>
        <v>2.3088266666666666</v>
      </c>
      <c r="Q193" s="24">
        <f t="shared" si="34"/>
        <v>3</v>
      </c>
      <c r="R193" s="23" t="b">
        <f t="shared" si="35"/>
        <v>1</v>
      </c>
      <c r="S193" s="25">
        <f t="shared" si="29"/>
        <v>2.3088266666666666</v>
      </c>
      <c r="T193" s="25">
        <f t="shared" si="38"/>
        <v>3</v>
      </c>
      <c r="U193" s="35">
        <f t="shared" si="39"/>
        <v>0</v>
      </c>
    </row>
    <row r="194" spans="1:21" ht="15" x14ac:dyDescent="0.25">
      <c r="A194" s="62" t="s">
        <v>623</v>
      </c>
      <c r="B194" s="35" t="s">
        <v>423</v>
      </c>
      <c r="C194" s="35" t="s">
        <v>44</v>
      </c>
      <c r="D194" s="56" t="s">
        <v>44</v>
      </c>
      <c r="E194" s="50" t="s">
        <v>45</v>
      </c>
      <c r="F194" s="35" t="s">
        <v>45</v>
      </c>
      <c r="G194" s="84" t="s">
        <v>45</v>
      </c>
      <c r="H194" s="19">
        <v>117698745</v>
      </c>
      <c r="I194" s="20">
        <v>117698745</v>
      </c>
      <c r="J194" s="36">
        <v>117698745</v>
      </c>
      <c r="K194" s="36">
        <f t="shared" si="36"/>
        <v>0</v>
      </c>
      <c r="L194" s="21">
        <v>8</v>
      </c>
      <c r="M194" s="22">
        <v>157</v>
      </c>
      <c r="N194" s="22">
        <v>8</v>
      </c>
      <c r="O194" s="23"/>
      <c r="P194" s="23">
        <f t="shared" si="40"/>
        <v>7.8465829999999999</v>
      </c>
      <c r="Q194" s="24">
        <f t="shared" si="34"/>
        <v>8</v>
      </c>
      <c r="R194" s="23" t="b">
        <f t="shared" si="35"/>
        <v>1</v>
      </c>
      <c r="S194" s="25">
        <f t="shared" si="29"/>
        <v>7.8465829999999999</v>
      </c>
      <c r="T194" s="25">
        <f t="shared" si="38"/>
        <v>8</v>
      </c>
      <c r="U194" s="35">
        <f t="shared" si="39"/>
        <v>0</v>
      </c>
    </row>
    <row r="195" spans="1:21" ht="15" x14ac:dyDescent="0.25">
      <c r="A195" s="62" t="s">
        <v>623</v>
      </c>
      <c r="B195" s="35" t="s">
        <v>490</v>
      </c>
      <c r="C195" s="35" t="s">
        <v>183</v>
      </c>
      <c r="D195" s="23"/>
      <c r="E195" s="23"/>
      <c r="F195" s="35" t="s">
        <v>184</v>
      </c>
      <c r="G195" s="84" t="s">
        <v>184</v>
      </c>
      <c r="H195" s="19">
        <v>8277739</v>
      </c>
      <c r="I195" s="20">
        <v>8277739</v>
      </c>
      <c r="J195" s="36">
        <v>8277739</v>
      </c>
      <c r="K195" s="36">
        <f t="shared" si="36"/>
        <v>0</v>
      </c>
      <c r="L195" s="21">
        <v>1</v>
      </c>
      <c r="M195" s="22">
        <v>8</v>
      </c>
      <c r="N195" s="22">
        <v>0</v>
      </c>
      <c r="O195" s="23"/>
      <c r="P195" s="23">
        <f t="shared" si="40"/>
        <v>0.55184926666666667</v>
      </c>
      <c r="Q195" s="24">
        <f t="shared" ref="Q195:Q199" si="41">ROUNDUP(P195,0)</f>
        <v>1</v>
      </c>
      <c r="R195" s="23" t="b">
        <f t="shared" ref="R195:R200" si="42">Q195=L195</f>
        <v>1</v>
      </c>
      <c r="S195" s="25">
        <f t="shared" ref="S195:S198" si="43">J195/15000000</f>
        <v>0.55184926666666667</v>
      </c>
      <c r="T195" s="25">
        <f t="shared" si="38"/>
        <v>1</v>
      </c>
      <c r="U195" s="35">
        <f t="shared" si="39"/>
        <v>0</v>
      </c>
    </row>
    <row r="196" spans="1:21" ht="15" x14ac:dyDescent="0.25">
      <c r="A196" s="62" t="s">
        <v>623</v>
      </c>
      <c r="B196" s="35" t="s">
        <v>406</v>
      </c>
      <c r="C196" s="35" t="s">
        <v>4</v>
      </c>
      <c r="D196" s="56" t="s">
        <v>4</v>
      </c>
      <c r="E196" s="50" t="s">
        <v>5</v>
      </c>
      <c r="F196" s="35" t="s">
        <v>5</v>
      </c>
      <c r="G196" s="84" t="s">
        <v>5</v>
      </c>
      <c r="H196" s="19">
        <v>21211207</v>
      </c>
      <c r="I196" s="20">
        <v>21211207</v>
      </c>
      <c r="J196" s="36">
        <v>21211207</v>
      </c>
      <c r="K196" s="36">
        <f t="shared" ref="K196:K198" si="44">J196-I196</f>
        <v>0</v>
      </c>
      <c r="L196" s="21">
        <v>2</v>
      </c>
      <c r="M196" s="22">
        <v>104</v>
      </c>
      <c r="N196" s="22">
        <v>5</v>
      </c>
      <c r="O196" s="23"/>
      <c r="P196" s="23">
        <f t="shared" si="40"/>
        <v>1.4140804666666666</v>
      </c>
      <c r="Q196" s="24">
        <f t="shared" si="41"/>
        <v>2</v>
      </c>
      <c r="R196" s="23" t="b">
        <f t="shared" si="42"/>
        <v>1</v>
      </c>
      <c r="S196" s="25">
        <f t="shared" si="43"/>
        <v>1.4140804666666666</v>
      </c>
      <c r="T196" s="25">
        <f t="shared" ref="T196:T198" si="45">ROUNDUP(S196,0)</f>
        <v>2</v>
      </c>
      <c r="U196" s="35">
        <f t="shared" ref="U196:U198" si="46">Q196-T196</f>
        <v>0</v>
      </c>
    </row>
    <row r="197" spans="1:21" ht="15" x14ac:dyDescent="0.25">
      <c r="A197" s="62" t="s">
        <v>623</v>
      </c>
      <c r="B197" s="35" t="s">
        <v>430</v>
      </c>
      <c r="C197" s="35" t="s">
        <v>59</v>
      </c>
      <c r="D197" s="56" t="s">
        <v>59</v>
      </c>
      <c r="E197" s="83" t="s">
        <v>60</v>
      </c>
      <c r="F197" s="35" t="s">
        <v>60</v>
      </c>
      <c r="G197" s="41" t="s">
        <v>60</v>
      </c>
      <c r="H197" s="19">
        <v>67711225</v>
      </c>
      <c r="I197" s="20">
        <v>67711225</v>
      </c>
      <c r="J197" s="36">
        <v>67711225</v>
      </c>
      <c r="K197" s="36">
        <f t="shared" si="44"/>
        <v>0</v>
      </c>
      <c r="L197" s="21">
        <v>5</v>
      </c>
      <c r="M197" s="22">
        <v>82</v>
      </c>
      <c r="N197" s="22">
        <v>4</v>
      </c>
      <c r="O197" s="23"/>
      <c r="P197" s="23">
        <f t="shared" si="40"/>
        <v>4.5140816666666668</v>
      </c>
      <c r="Q197" s="24">
        <f t="shared" si="41"/>
        <v>5</v>
      </c>
      <c r="R197" s="23" t="b">
        <f t="shared" si="42"/>
        <v>1</v>
      </c>
      <c r="S197" s="25">
        <f t="shared" si="43"/>
        <v>4.5140816666666668</v>
      </c>
      <c r="T197" s="25">
        <f t="shared" si="45"/>
        <v>5</v>
      </c>
      <c r="U197" s="35">
        <f t="shared" si="46"/>
        <v>0</v>
      </c>
    </row>
    <row r="198" spans="1:21" ht="15.75" thickBot="1" x14ac:dyDescent="0.3">
      <c r="A198" s="64" t="s">
        <v>623</v>
      </c>
      <c r="B198" s="35" t="s">
        <v>408</v>
      </c>
      <c r="C198" s="35" t="s">
        <v>9</v>
      </c>
      <c r="D198" s="81" t="s">
        <v>9</v>
      </c>
      <c r="E198" s="79" t="s">
        <v>617</v>
      </c>
      <c r="F198" s="35" t="s">
        <v>10</v>
      </c>
      <c r="G198" s="41" t="s">
        <v>10</v>
      </c>
      <c r="H198" s="19">
        <v>80842446</v>
      </c>
      <c r="I198" s="20">
        <v>80842446</v>
      </c>
      <c r="J198" s="36">
        <v>80842446</v>
      </c>
      <c r="K198" s="36">
        <f t="shared" si="44"/>
        <v>0</v>
      </c>
      <c r="L198" s="21">
        <v>6</v>
      </c>
      <c r="M198" s="22">
        <v>88</v>
      </c>
      <c r="N198" s="22">
        <v>4</v>
      </c>
      <c r="O198" s="23"/>
      <c r="P198" s="23">
        <f t="shared" si="40"/>
        <v>5.3894963999999996</v>
      </c>
      <c r="Q198" s="24">
        <f t="shared" si="41"/>
        <v>6</v>
      </c>
      <c r="R198" s="23" t="b">
        <f t="shared" si="42"/>
        <v>1</v>
      </c>
      <c r="S198" s="25">
        <f t="shared" si="43"/>
        <v>5.3894963999999996</v>
      </c>
      <c r="T198" s="25">
        <f t="shared" si="45"/>
        <v>6</v>
      </c>
      <c r="U198" s="35">
        <f t="shared" si="46"/>
        <v>0</v>
      </c>
    </row>
    <row r="199" spans="1:21" ht="15" x14ac:dyDescent="0.25">
      <c r="E199" s="52"/>
      <c r="H199" s="19">
        <f>SUM(H4:H198)</f>
        <v>15553525626.380001</v>
      </c>
      <c r="I199" s="20">
        <v>17111443849.699999</v>
      </c>
      <c r="J199" s="43"/>
      <c r="K199" s="43"/>
      <c r="L199" s="21">
        <f>SUM(L4:L198)</f>
        <v>1144</v>
      </c>
      <c r="M199" s="22">
        <f>SUM(M4:M198)</f>
        <v>20504</v>
      </c>
      <c r="N199" s="22">
        <f>SUM(N4:N198)</f>
        <v>1026</v>
      </c>
      <c r="O199" s="23"/>
      <c r="P199" s="23">
        <f t="shared" si="40"/>
        <v>1140.7629233133332</v>
      </c>
      <c r="Q199" s="24">
        <f t="shared" si="41"/>
        <v>1141</v>
      </c>
      <c r="R199" s="23" t="b">
        <f t="shared" si="42"/>
        <v>0</v>
      </c>
      <c r="S199" s="25"/>
      <c r="T199" s="25"/>
    </row>
    <row r="200" spans="1:21" ht="15.75" thickBot="1" x14ac:dyDescent="0.3">
      <c r="E200" s="58"/>
      <c r="H200" s="19"/>
      <c r="I200" s="20"/>
      <c r="J200" s="43"/>
      <c r="K200" s="43"/>
      <c r="L200" s="21">
        <f>L199+N199</f>
        <v>2170</v>
      </c>
      <c r="M200" s="22"/>
      <c r="N200" s="22"/>
      <c r="O200" s="23"/>
      <c r="P200" s="23"/>
      <c r="Q200" s="24">
        <f>SUM(Q4:Q199)</f>
        <v>2387</v>
      </c>
      <c r="R200" s="23" t="b">
        <f t="shared" si="42"/>
        <v>0</v>
      </c>
      <c r="S200" s="25"/>
      <c r="T200" s="25"/>
    </row>
    <row r="201" spans="1:21" ht="15" x14ac:dyDescent="0.25">
      <c r="E201" s="50"/>
    </row>
    <row r="202" spans="1:21" ht="15" x14ac:dyDescent="0.25">
      <c r="E202" s="53"/>
    </row>
    <row r="203" spans="1:21" ht="15" x14ac:dyDescent="0.25">
      <c r="E203" s="55"/>
    </row>
  </sheetData>
  <autoFilter ref="A3:R3" xr:uid="{00000000-0009-0000-0000-000001000000}">
    <sortState xmlns:xlrd2="http://schemas.microsoft.com/office/spreadsheetml/2017/richdata2" ref="A2:O199">
      <sortCondition ref="F1"/>
    </sortState>
  </autoFilter>
  <sortState xmlns:xlrd2="http://schemas.microsoft.com/office/spreadsheetml/2017/richdata2" ref="A2:N203">
    <sortCondition ref="A1"/>
  </sortState>
  <mergeCells count="2">
    <mergeCell ref="J1:K2"/>
    <mergeCell ref="S1:U2"/>
  </mergeCells>
  <conditionalFormatting sqref="S3:T3 R1:R1048576">
    <cfRule type="cellIs" dxfId="0" priority="1" operator="equal">
      <formula>FALSE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B198"/>
  <sheetViews>
    <sheetView topLeftCell="A132" workbookViewId="0">
      <selection activeCell="P4" sqref="P4"/>
    </sheetView>
  </sheetViews>
  <sheetFormatPr defaultRowHeight="15" x14ac:dyDescent="0.25"/>
  <cols>
    <col min="1" max="1" width="14.140625" style="1" customWidth="1"/>
    <col min="2" max="2" width="9" style="1" bestFit="1" customWidth="1"/>
    <col min="3" max="3" width="73" style="1" bestFit="1" customWidth="1"/>
    <col min="4" max="4" width="26.7109375" style="6" customWidth="1"/>
    <col min="5" max="5" width="20.7109375" style="1" customWidth="1"/>
    <col min="6" max="6" width="6.85546875" style="1" bestFit="1" customWidth="1"/>
    <col min="7" max="7" width="12.5703125" style="1" bestFit="1" customWidth="1"/>
    <col min="8" max="8" width="25.140625" style="1" customWidth="1"/>
    <col min="9" max="9" width="47.85546875" style="1" customWidth="1"/>
    <col min="10" max="254" width="9.140625" style="1"/>
    <col min="16383" max="16384" width="9.140625" style="1"/>
  </cols>
  <sheetData>
    <row r="1" spans="1:8" ht="45" x14ac:dyDescent="0.25">
      <c r="A1" s="2" t="s">
        <v>398</v>
      </c>
      <c r="B1" s="3" t="s">
        <v>399</v>
      </c>
      <c r="C1" s="4" t="s">
        <v>400</v>
      </c>
      <c r="D1" s="5" t="s">
        <v>603</v>
      </c>
      <c r="E1"/>
      <c r="F1"/>
      <c r="G1"/>
      <c r="H1"/>
    </row>
    <row r="2" spans="1:8" ht="15" customHeight="1" x14ac:dyDescent="0.25">
      <c r="A2" s="14" t="s">
        <v>6</v>
      </c>
      <c r="B2" s="14" t="s">
        <v>157</v>
      </c>
      <c r="C2" s="14" t="s">
        <v>158</v>
      </c>
      <c r="D2" s="11">
        <v>10442000</v>
      </c>
      <c r="F2"/>
      <c r="G2"/>
      <c r="H2"/>
    </row>
    <row r="3" spans="1:8" x14ac:dyDescent="0.25">
      <c r="A3" s="14" t="s">
        <v>6</v>
      </c>
      <c r="B3" s="14" t="s">
        <v>133</v>
      </c>
      <c r="C3" s="14" t="s">
        <v>134</v>
      </c>
      <c r="D3" s="11">
        <v>18256000</v>
      </c>
      <c r="F3"/>
      <c r="G3"/>
      <c r="H3"/>
    </row>
    <row r="4" spans="1:8" x14ac:dyDescent="0.25">
      <c r="A4" s="14" t="s">
        <v>6</v>
      </c>
      <c r="B4" s="14" t="s">
        <v>159</v>
      </c>
      <c r="C4" s="14" t="s">
        <v>160</v>
      </c>
      <c r="D4" s="11">
        <v>11386000</v>
      </c>
      <c r="F4"/>
      <c r="G4"/>
      <c r="H4"/>
    </row>
    <row r="5" spans="1:8" x14ac:dyDescent="0.25">
      <c r="A5" s="14" t="s">
        <v>41</v>
      </c>
      <c r="B5" s="14" t="s">
        <v>236</v>
      </c>
      <c r="C5" s="14" t="s">
        <v>237</v>
      </c>
      <c r="D5" s="11">
        <v>18553697</v>
      </c>
      <c r="F5"/>
      <c r="G5"/>
      <c r="H5"/>
    </row>
    <row r="6" spans="1:8" x14ac:dyDescent="0.25">
      <c r="A6" s="14" t="s">
        <v>41</v>
      </c>
      <c r="B6" s="14" t="s">
        <v>230</v>
      </c>
      <c r="C6" s="14" t="s">
        <v>231</v>
      </c>
      <c r="D6" s="11">
        <v>4954764</v>
      </c>
      <c r="F6"/>
      <c r="G6"/>
      <c r="H6"/>
    </row>
    <row r="7" spans="1:8" x14ac:dyDescent="0.25">
      <c r="A7" s="10"/>
      <c r="B7" s="10" t="s">
        <v>143</v>
      </c>
      <c r="C7" s="10" t="s">
        <v>144</v>
      </c>
      <c r="D7" s="16">
        <v>0</v>
      </c>
      <c r="F7"/>
      <c r="G7"/>
      <c r="H7"/>
    </row>
    <row r="8" spans="1:8" x14ac:dyDescent="0.25">
      <c r="A8" s="14" t="s">
        <v>213</v>
      </c>
      <c r="B8" s="10" t="s">
        <v>324</v>
      </c>
      <c r="C8" s="10" t="s">
        <v>325</v>
      </c>
      <c r="D8" s="11">
        <v>46459000</v>
      </c>
      <c r="F8"/>
      <c r="G8"/>
      <c r="H8"/>
    </row>
    <row r="9" spans="1:8" x14ac:dyDescent="0.25">
      <c r="A9" s="14" t="s">
        <v>213</v>
      </c>
      <c r="B9" s="10" t="s">
        <v>300</v>
      </c>
      <c r="C9" s="10" t="s">
        <v>301</v>
      </c>
      <c r="D9" s="11">
        <v>68300000</v>
      </c>
      <c r="F9"/>
      <c r="G9"/>
      <c r="H9"/>
    </row>
    <row r="10" spans="1:8" x14ac:dyDescent="0.25">
      <c r="A10" s="14" t="s">
        <v>213</v>
      </c>
      <c r="B10" s="10" t="s">
        <v>282</v>
      </c>
      <c r="C10" s="10" t="s">
        <v>283</v>
      </c>
      <c r="D10" s="11">
        <v>105892000</v>
      </c>
      <c r="F10"/>
      <c r="G10"/>
      <c r="H10"/>
    </row>
    <row r="11" spans="1:8" x14ac:dyDescent="0.25">
      <c r="A11" s="14" t="s">
        <v>213</v>
      </c>
      <c r="B11" s="10" t="s">
        <v>314</v>
      </c>
      <c r="C11" s="10" t="s">
        <v>315</v>
      </c>
      <c r="D11" s="11">
        <v>97385000</v>
      </c>
      <c r="F11"/>
      <c r="G11"/>
      <c r="H11"/>
    </row>
    <row r="12" spans="1:8" x14ac:dyDescent="0.25">
      <c r="A12" s="14" t="s">
        <v>213</v>
      </c>
      <c r="B12" s="10" t="s">
        <v>214</v>
      </c>
      <c r="C12" s="10" t="s">
        <v>215</v>
      </c>
      <c r="D12" s="11">
        <v>229335000</v>
      </c>
      <c r="F12"/>
      <c r="G12"/>
      <c r="H12"/>
    </row>
    <row r="13" spans="1:8" x14ac:dyDescent="0.25">
      <c r="A13" s="14" t="s">
        <v>213</v>
      </c>
      <c r="B13" s="10" t="s">
        <v>384</v>
      </c>
      <c r="C13" s="10" t="s">
        <v>385</v>
      </c>
      <c r="D13" s="11">
        <v>98086000</v>
      </c>
      <c r="F13"/>
      <c r="G13"/>
      <c r="H13"/>
    </row>
    <row r="14" spans="1:8" x14ac:dyDescent="0.25">
      <c r="A14" s="14" t="s">
        <v>213</v>
      </c>
      <c r="B14" s="10" t="s">
        <v>304</v>
      </c>
      <c r="C14" s="10" t="s">
        <v>305</v>
      </c>
      <c r="D14" s="11">
        <v>124517000</v>
      </c>
      <c r="F14"/>
      <c r="G14"/>
      <c r="H14"/>
    </row>
    <row r="15" spans="1:8" x14ac:dyDescent="0.25">
      <c r="A15" s="14" t="s">
        <v>175</v>
      </c>
      <c r="B15" s="14" t="s">
        <v>207</v>
      </c>
      <c r="C15" s="14" t="s">
        <v>208</v>
      </c>
      <c r="D15" s="11">
        <v>2800000</v>
      </c>
      <c r="F15"/>
      <c r="G15"/>
      <c r="H15"/>
    </row>
    <row r="16" spans="1:8" x14ac:dyDescent="0.25">
      <c r="A16" s="14" t="s">
        <v>180</v>
      </c>
      <c r="B16" s="14" t="s">
        <v>181</v>
      </c>
      <c r="C16" s="14" t="s">
        <v>182</v>
      </c>
      <c r="D16" s="11">
        <v>97662864</v>
      </c>
      <c r="F16"/>
      <c r="G16"/>
      <c r="H16"/>
    </row>
    <row r="17" spans="1:8" x14ac:dyDescent="0.25">
      <c r="A17" s="14" t="s">
        <v>0</v>
      </c>
      <c r="B17" s="14" t="s">
        <v>167</v>
      </c>
      <c r="C17" s="14" t="s">
        <v>168</v>
      </c>
      <c r="D17" s="11">
        <v>641000</v>
      </c>
      <c r="F17"/>
      <c r="G17"/>
      <c r="H17"/>
    </row>
    <row r="18" spans="1:8" x14ac:dyDescent="0.25">
      <c r="A18" s="10"/>
      <c r="B18" s="10" t="s">
        <v>103</v>
      </c>
      <c r="C18" s="10" t="s">
        <v>104</v>
      </c>
      <c r="D18" s="16">
        <v>0</v>
      </c>
      <c r="F18"/>
      <c r="G18"/>
      <c r="H18"/>
    </row>
    <row r="19" spans="1:8" x14ac:dyDescent="0.25">
      <c r="A19" s="14" t="s">
        <v>0</v>
      </c>
      <c r="B19" s="14" t="s">
        <v>171</v>
      </c>
      <c r="C19" s="14" t="s">
        <v>172</v>
      </c>
      <c r="D19" s="11">
        <v>6663000</v>
      </c>
      <c r="F19"/>
      <c r="G19"/>
      <c r="H19"/>
    </row>
    <row r="20" spans="1:8" x14ac:dyDescent="0.25">
      <c r="A20" s="14" t="s">
        <v>41</v>
      </c>
      <c r="B20" s="14" t="s">
        <v>115</v>
      </c>
      <c r="C20" s="14" t="s">
        <v>116</v>
      </c>
      <c r="D20" s="11">
        <v>3809000</v>
      </c>
      <c r="F20"/>
      <c r="G20"/>
      <c r="H20"/>
    </row>
    <row r="21" spans="1:8" x14ac:dyDescent="0.25">
      <c r="A21" s="14" t="s">
        <v>0</v>
      </c>
      <c r="B21" s="14" t="s">
        <v>153</v>
      </c>
      <c r="C21" s="14" t="s">
        <v>154</v>
      </c>
      <c r="D21" s="11">
        <v>42967000</v>
      </c>
      <c r="F21"/>
      <c r="G21"/>
      <c r="H21"/>
    </row>
    <row r="22" spans="1:8" x14ac:dyDescent="0.25">
      <c r="A22" s="14" t="s">
        <v>41</v>
      </c>
      <c r="B22" s="14" t="s">
        <v>272</v>
      </c>
      <c r="C22" s="14" t="s">
        <v>273</v>
      </c>
      <c r="D22" s="11">
        <v>12000000</v>
      </c>
      <c r="F22"/>
      <c r="G22"/>
      <c r="H22"/>
    </row>
    <row r="23" spans="1:8" x14ac:dyDescent="0.25">
      <c r="A23" s="14" t="s">
        <v>0</v>
      </c>
      <c r="B23" s="14" t="s">
        <v>149</v>
      </c>
      <c r="C23" s="14" t="s">
        <v>150</v>
      </c>
      <c r="D23" s="11">
        <v>45814650</v>
      </c>
      <c r="F23"/>
      <c r="G23"/>
      <c r="H23"/>
    </row>
    <row r="24" spans="1:8" x14ac:dyDescent="0.25">
      <c r="A24" s="14" t="s">
        <v>3</v>
      </c>
      <c r="B24" s="14" t="s">
        <v>44</v>
      </c>
      <c r="C24" s="14" t="s">
        <v>45</v>
      </c>
      <c r="D24" s="11">
        <v>117698745</v>
      </c>
      <c r="F24"/>
      <c r="G24"/>
      <c r="H24"/>
    </row>
    <row r="25" spans="1:8" x14ac:dyDescent="0.25">
      <c r="A25" s="14" t="s">
        <v>3</v>
      </c>
      <c r="B25" s="14" t="s">
        <v>183</v>
      </c>
      <c r="C25" s="14" t="s">
        <v>184</v>
      </c>
      <c r="D25" s="11">
        <v>8277739</v>
      </c>
      <c r="F25"/>
      <c r="G25"/>
      <c r="H25"/>
    </row>
    <row r="26" spans="1:8" x14ac:dyDescent="0.25">
      <c r="A26" s="14" t="s">
        <v>41</v>
      </c>
      <c r="B26" s="14" t="s">
        <v>224</v>
      </c>
      <c r="C26" s="14" t="s">
        <v>225</v>
      </c>
      <c r="D26" s="11">
        <v>315417039</v>
      </c>
      <c r="F26"/>
      <c r="G26"/>
      <c r="H26"/>
    </row>
    <row r="27" spans="1:8" x14ac:dyDescent="0.25">
      <c r="A27" s="14" t="s">
        <v>41</v>
      </c>
      <c r="B27" s="14" t="s">
        <v>358</v>
      </c>
      <c r="C27" s="14" t="s">
        <v>359</v>
      </c>
      <c r="D27" s="11">
        <v>981146789</v>
      </c>
      <c r="F27"/>
      <c r="G27"/>
      <c r="H27"/>
    </row>
    <row r="28" spans="1:8" x14ac:dyDescent="0.25">
      <c r="A28" s="14" t="s">
        <v>3</v>
      </c>
      <c r="B28" s="14" t="s">
        <v>4</v>
      </c>
      <c r="C28" s="14" t="s">
        <v>5</v>
      </c>
      <c r="D28" s="11">
        <v>21211207</v>
      </c>
      <c r="F28"/>
      <c r="G28"/>
      <c r="H28"/>
    </row>
    <row r="29" spans="1:8" x14ac:dyDescent="0.25">
      <c r="A29" s="14" t="s">
        <v>0</v>
      </c>
      <c r="B29" s="14" t="s">
        <v>99</v>
      </c>
      <c r="C29" s="14" t="s">
        <v>100</v>
      </c>
      <c r="D29" s="11">
        <v>31071700</v>
      </c>
      <c r="F29"/>
      <c r="G29"/>
      <c r="H29"/>
    </row>
    <row r="30" spans="1:8" x14ac:dyDescent="0.25">
      <c r="A30" s="14" t="s">
        <v>11</v>
      </c>
      <c r="B30" s="10" t="s">
        <v>37</v>
      </c>
      <c r="C30" s="10" t="s">
        <v>38</v>
      </c>
      <c r="D30" s="11">
        <v>18869444.250703551</v>
      </c>
      <c r="F30"/>
      <c r="G30"/>
      <c r="H30"/>
    </row>
    <row r="31" spans="1:8" x14ac:dyDescent="0.25">
      <c r="A31" s="14" t="s">
        <v>41</v>
      </c>
      <c r="B31" s="14" t="s">
        <v>129</v>
      </c>
      <c r="C31" s="14" t="s">
        <v>130</v>
      </c>
      <c r="D31" s="11">
        <v>3799000</v>
      </c>
      <c r="F31"/>
      <c r="G31"/>
      <c r="H31"/>
    </row>
    <row r="32" spans="1:8" x14ac:dyDescent="0.25">
      <c r="A32" s="14" t="s">
        <v>213</v>
      </c>
      <c r="B32" s="10" t="s">
        <v>344</v>
      </c>
      <c r="C32" s="10" t="s">
        <v>345</v>
      </c>
      <c r="D32" s="11">
        <v>30268000</v>
      </c>
      <c r="F32"/>
      <c r="G32"/>
      <c r="H32"/>
    </row>
    <row r="33" spans="1:8" x14ac:dyDescent="0.25">
      <c r="A33" s="14" t="s">
        <v>11</v>
      </c>
      <c r="B33" s="10" t="s">
        <v>274</v>
      </c>
      <c r="C33" s="10" t="s">
        <v>275</v>
      </c>
      <c r="D33" s="11">
        <v>56106234.181661829</v>
      </c>
      <c r="F33"/>
      <c r="G33"/>
      <c r="H33"/>
    </row>
    <row r="34" spans="1:8" x14ac:dyDescent="0.25">
      <c r="A34" s="14" t="s">
        <v>11</v>
      </c>
      <c r="B34" s="14" t="s">
        <v>75</v>
      </c>
      <c r="C34" s="14" t="s">
        <v>76</v>
      </c>
      <c r="D34" s="11">
        <v>6751735</v>
      </c>
      <c r="F34"/>
      <c r="G34"/>
      <c r="H34"/>
    </row>
    <row r="35" spans="1:8" x14ac:dyDescent="0.25">
      <c r="A35" s="14" t="s">
        <v>11</v>
      </c>
      <c r="B35" s="10" t="s">
        <v>101</v>
      </c>
      <c r="C35" s="10" t="s">
        <v>102</v>
      </c>
      <c r="D35" s="11">
        <v>55533138.472982705</v>
      </c>
      <c r="F35"/>
      <c r="G35"/>
      <c r="H35"/>
    </row>
    <row r="36" spans="1:8" x14ac:dyDescent="0.25">
      <c r="A36" s="14" t="s">
        <v>11</v>
      </c>
      <c r="B36" s="14" t="s">
        <v>69</v>
      </c>
      <c r="C36" s="14" t="s">
        <v>70</v>
      </c>
      <c r="D36" s="11">
        <v>21507637</v>
      </c>
      <c r="F36"/>
      <c r="G36"/>
      <c r="H36"/>
    </row>
    <row r="37" spans="1:8" x14ac:dyDescent="0.25">
      <c r="A37" s="14" t="s">
        <v>11</v>
      </c>
      <c r="B37" s="14" t="s">
        <v>91</v>
      </c>
      <c r="C37" s="14" t="s">
        <v>92</v>
      </c>
      <c r="D37" s="11">
        <v>21880339</v>
      </c>
      <c r="F37"/>
      <c r="G37"/>
      <c r="H37"/>
    </row>
    <row r="38" spans="1:8" x14ac:dyDescent="0.25">
      <c r="A38" s="14" t="s">
        <v>11</v>
      </c>
      <c r="B38" s="14" t="s">
        <v>119</v>
      </c>
      <c r="C38" s="14" t="s">
        <v>120</v>
      </c>
      <c r="D38" s="11">
        <v>26267828</v>
      </c>
      <c r="F38"/>
      <c r="G38"/>
      <c r="H38"/>
    </row>
    <row r="39" spans="1:8" x14ac:dyDescent="0.25">
      <c r="A39" s="14" t="s">
        <v>11</v>
      </c>
      <c r="B39" s="14" t="s">
        <v>117</v>
      </c>
      <c r="C39" s="14" t="s">
        <v>118</v>
      </c>
      <c r="D39" s="11">
        <v>24973602</v>
      </c>
      <c r="F39"/>
      <c r="G39"/>
      <c r="H39"/>
    </row>
    <row r="40" spans="1:8" x14ac:dyDescent="0.25">
      <c r="A40" s="14" t="s">
        <v>11</v>
      </c>
      <c r="B40" s="10" t="s">
        <v>97</v>
      </c>
      <c r="C40" s="10" t="s">
        <v>98</v>
      </c>
      <c r="D40" s="11">
        <v>59162665.239800856</v>
      </c>
      <c r="F40"/>
      <c r="G40"/>
      <c r="H40"/>
    </row>
    <row r="41" spans="1:8" x14ac:dyDescent="0.25">
      <c r="A41" s="14" t="s">
        <v>11</v>
      </c>
      <c r="B41" s="10" t="s">
        <v>73</v>
      </c>
      <c r="C41" s="10" t="s">
        <v>74</v>
      </c>
      <c r="D41" s="11">
        <v>80192130.096700326</v>
      </c>
      <c r="F41"/>
      <c r="G41"/>
      <c r="H41"/>
    </row>
    <row r="42" spans="1:8" x14ac:dyDescent="0.25">
      <c r="A42" s="14" t="s">
        <v>11</v>
      </c>
      <c r="B42" s="14" t="s">
        <v>71</v>
      </c>
      <c r="C42" s="14" t="s">
        <v>72</v>
      </c>
      <c r="D42" s="11">
        <v>15099972</v>
      </c>
      <c r="F42"/>
      <c r="G42"/>
      <c r="H42"/>
    </row>
    <row r="43" spans="1:8" x14ac:dyDescent="0.25">
      <c r="A43" s="14" t="s">
        <v>213</v>
      </c>
      <c r="B43" s="10" t="s">
        <v>306</v>
      </c>
      <c r="C43" s="10" t="s">
        <v>307</v>
      </c>
      <c r="D43" s="11">
        <v>96205000</v>
      </c>
      <c r="F43"/>
      <c r="G43"/>
      <c r="H43"/>
    </row>
    <row r="44" spans="1:8" x14ac:dyDescent="0.25">
      <c r="A44" s="14" t="s">
        <v>213</v>
      </c>
      <c r="B44" s="10" t="s">
        <v>352</v>
      </c>
      <c r="C44" s="10" t="s">
        <v>353</v>
      </c>
      <c r="D44" s="11">
        <v>660792000</v>
      </c>
      <c r="F44"/>
      <c r="G44"/>
      <c r="H44"/>
    </row>
    <row r="45" spans="1:8" x14ac:dyDescent="0.25">
      <c r="A45" s="14" t="s">
        <v>213</v>
      </c>
      <c r="B45" s="10" t="s">
        <v>284</v>
      </c>
      <c r="C45" s="10" t="s">
        <v>285</v>
      </c>
      <c r="D45" s="11">
        <v>164664000</v>
      </c>
      <c r="F45"/>
      <c r="G45"/>
      <c r="H45"/>
    </row>
    <row r="46" spans="1:8" x14ac:dyDescent="0.25">
      <c r="A46" s="14" t="s">
        <v>213</v>
      </c>
      <c r="B46" s="10" t="s">
        <v>276</v>
      </c>
      <c r="C46" s="10" t="s">
        <v>277</v>
      </c>
      <c r="D46" s="11">
        <v>79773000</v>
      </c>
      <c r="F46"/>
      <c r="G46"/>
      <c r="H46"/>
    </row>
    <row r="47" spans="1:8" x14ac:dyDescent="0.25">
      <c r="A47" s="14" t="s">
        <v>213</v>
      </c>
      <c r="B47" s="10" t="s">
        <v>286</v>
      </c>
      <c r="C47" s="10" t="s">
        <v>287</v>
      </c>
      <c r="D47" s="11">
        <v>57117000</v>
      </c>
      <c r="F47"/>
      <c r="G47"/>
      <c r="H47"/>
    </row>
    <row r="48" spans="1:8" x14ac:dyDescent="0.25">
      <c r="A48" s="14" t="s">
        <v>213</v>
      </c>
      <c r="B48" s="10" t="s">
        <v>308</v>
      </c>
      <c r="C48" s="10" t="s">
        <v>309</v>
      </c>
      <c r="D48" s="11">
        <v>56493000</v>
      </c>
      <c r="F48"/>
      <c r="G48"/>
      <c r="H48"/>
    </row>
    <row r="49" spans="1:8" x14ac:dyDescent="0.25">
      <c r="A49" s="14" t="s">
        <v>14</v>
      </c>
      <c r="B49" s="14" t="s">
        <v>77</v>
      </c>
      <c r="C49" s="14" t="s">
        <v>78</v>
      </c>
      <c r="D49" s="11">
        <v>1264000</v>
      </c>
      <c r="F49"/>
      <c r="G49"/>
      <c r="H49"/>
    </row>
    <row r="50" spans="1:8" x14ac:dyDescent="0.25">
      <c r="A50" s="14" t="s">
        <v>6</v>
      </c>
      <c r="B50" s="14" t="s">
        <v>127</v>
      </c>
      <c r="C50" s="14" t="s">
        <v>128</v>
      </c>
      <c r="D50" s="11">
        <v>9324000</v>
      </c>
      <c r="F50"/>
      <c r="G50"/>
      <c r="H50"/>
    </row>
    <row r="51" spans="1:8" x14ac:dyDescent="0.25">
      <c r="A51" s="14" t="s">
        <v>11</v>
      </c>
      <c r="B51" s="14" t="s">
        <v>12</v>
      </c>
      <c r="C51" s="14" t="s">
        <v>13</v>
      </c>
      <c r="D51" s="11">
        <v>67090836</v>
      </c>
      <c r="F51"/>
      <c r="G51"/>
      <c r="H51"/>
    </row>
    <row r="52" spans="1:8" x14ac:dyDescent="0.25">
      <c r="A52" s="14" t="s">
        <v>199</v>
      </c>
      <c r="B52" s="14" t="s">
        <v>202</v>
      </c>
      <c r="C52" s="14" t="s">
        <v>203</v>
      </c>
      <c r="D52" s="11">
        <v>5806878</v>
      </c>
      <c r="F52"/>
      <c r="G52"/>
      <c r="H52"/>
    </row>
    <row r="53" spans="1:8" x14ac:dyDescent="0.25">
      <c r="A53" s="14" t="s">
        <v>14</v>
      </c>
      <c r="B53" s="14" t="s">
        <v>15</v>
      </c>
      <c r="C53" s="14" t="s">
        <v>16</v>
      </c>
      <c r="D53" s="11">
        <v>2674000</v>
      </c>
      <c r="F53"/>
      <c r="G53"/>
      <c r="H53"/>
    </row>
    <row r="54" spans="1:8" x14ac:dyDescent="0.25">
      <c r="A54" s="14" t="s">
        <v>41</v>
      </c>
      <c r="B54" s="14" t="s">
        <v>262</v>
      </c>
      <c r="C54" s="14" t="s">
        <v>263</v>
      </c>
      <c r="D54" s="11">
        <v>4843913</v>
      </c>
      <c r="F54"/>
      <c r="G54"/>
      <c r="H54"/>
    </row>
    <row r="55" spans="1:8" x14ac:dyDescent="0.25">
      <c r="A55" s="14" t="s">
        <v>41</v>
      </c>
      <c r="B55" s="14" t="s">
        <v>211</v>
      </c>
      <c r="C55" s="14" t="s">
        <v>212</v>
      </c>
      <c r="D55" s="11">
        <v>316046197</v>
      </c>
      <c r="F55"/>
      <c r="G55"/>
      <c r="H55"/>
    </row>
    <row r="56" spans="1:8" x14ac:dyDescent="0.25">
      <c r="A56" s="66" t="s">
        <v>213</v>
      </c>
      <c r="B56" s="9" t="s">
        <v>310</v>
      </c>
      <c r="C56" s="9" t="s">
        <v>311</v>
      </c>
      <c r="D56" s="17">
        <v>41367000</v>
      </c>
      <c r="E56"/>
      <c r="F56"/>
      <c r="G56"/>
      <c r="H56"/>
    </row>
    <row r="57" spans="1:8" x14ac:dyDescent="0.25">
      <c r="A57" s="7" t="s">
        <v>41</v>
      </c>
      <c r="B57" s="7" t="s">
        <v>109</v>
      </c>
      <c r="C57" s="7" t="s">
        <v>110</v>
      </c>
      <c r="D57" s="8">
        <v>1054869607</v>
      </c>
      <c r="E57"/>
      <c r="F57"/>
      <c r="G57"/>
      <c r="H57"/>
    </row>
    <row r="58" spans="1:8" x14ac:dyDescent="0.25">
      <c r="A58" s="7" t="s">
        <v>11</v>
      </c>
      <c r="B58" s="1" t="s">
        <v>105</v>
      </c>
      <c r="C58" s="1" t="s">
        <v>106</v>
      </c>
      <c r="D58" s="8">
        <v>40675192.802499741</v>
      </c>
      <c r="F58"/>
      <c r="G58"/>
      <c r="H58"/>
    </row>
    <row r="59" spans="1:8" x14ac:dyDescent="0.25">
      <c r="A59" s="66" t="s">
        <v>213</v>
      </c>
      <c r="B59" s="9" t="s">
        <v>302</v>
      </c>
      <c r="C59" s="9" t="s">
        <v>303</v>
      </c>
      <c r="D59" s="17">
        <v>31558000</v>
      </c>
      <c r="E59"/>
      <c r="F59"/>
      <c r="G59"/>
      <c r="H59"/>
    </row>
    <row r="60" spans="1:8" x14ac:dyDescent="0.25">
      <c r="A60" s="66" t="s">
        <v>213</v>
      </c>
      <c r="B60" s="9" t="s">
        <v>288</v>
      </c>
      <c r="C60" s="9" t="s">
        <v>289</v>
      </c>
      <c r="D60" s="17">
        <v>65066000</v>
      </c>
      <c r="E60"/>
      <c r="F60"/>
      <c r="G60"/>
      <c r="H60"/>
    </row>
    <row r="61" spans="1:8" x14ac:dyDescent="0.25">
      <c r="A61" s="7" t="s">
        <v>0</v>
      </c>
      <c r="B61" s="7" t="s">
        <v>141</v>
      </c>
      <c r="C61" s="7" t="s">
        <v>142</v>
      </c>
      <c r="D61" s="8">
        <v>16131000</v>
      </c>
      <c r="E61"/>
      <c r="F61"/>
      <c r="G61"/>
      <c r="H61"/>
    </row>
    <row r="62" spans="1:8" x14ac:dyDescent="0.25">
      <c r="A62" s="7" t="s">
        <v>0</v>
      </c>
      <c r="B62" s="7" t="s">
        <v>169</v>
      </c>
      <c r="C62" s="7" t="s">
        <v>170</v>
      </c>
      <c r="D62" s="8">
        <v>42486400</v>
      </c>
      <c r="E62"/>
      <c r="F62"/>
      <c r="G62"/>
      <c r="H62"/>
    </row>
    <row r="63" spans="1:8" x14ac:dyDescent="0.25">
      <c r="A63" s="7" t="s">
        <v>41</v>
      </c>
      <c r="B63" s="7" t="s">
        <v>264</v>
      </c>
      <c r="C63" s="7" t="s">
        <v>265</v>
      </c>
      <c r="D63" s="8">
        <v>222824614</v>
      </c>
      <c r="E63"/>
      <c r="F63"/>
      <c r="G63"/>
      <c r="H63"/>
    </row>
    <row r="64" spans="1:8" x14ac:dyDescent="0.25">
      <c r="A64" s="7" t="s">
        <v>41</v>
      </c>
      <c r="B64" s="7" t="s">
        <v>151</v>
      </c>
      <c r="C64" s="7" t="s">
        <v>152</v>
      </c>
      <c r="D64" s="8">
        <v>16313308</v>
      </c>
      <c r="E64"/>
      <c r="F64"/>
      <c r="G64"/>
      <c r="H64"/>
    </row>
    <row r="65" spans="1:8" x14ac:dyDescent="0.25">
      <c r="A65" s="66" t="s">
        <v>213</v>
      </c>
      <c r="B65" s="9" t="s">
        <v>242</v>
      </c>
      <c r="C65" s="9" t="s">
        <v>243</v>
      </c>
      <c r="D65" s="17">
        <v>273700608</v>
      </c>
      <c r="E65"/>
      <c r="F65"/>
      <c r="G65"/>
      <c r="H65"/>
    </row>
    <row r="66" spans="1:8" x14ac:dyDescent="0.25">
      <c r="A66" s="7" t="s">
        <v>175</v>
      </c>
      <c r="B66" s="7" t="s">
        <v>390</v>
      </c>
      <c r="C66" s="7" t="s">
        <v>393</v>
      </c>
      <c r="D66" s="8">
        <v>98069964</v>
      </c>
      <c r="E66"/>
      <c r="F66"/>
      <c r="G66"/>
      <c r="H66"/>
    </row>
    <row r="67" spans="1:8" x14ac:dyDescent="0.25">
      <c r="A67" s="7" t="s">
        <v>175</v>
      </c>
      <c r="B67" s="7" t="s">
        <v>390</v>
      </c>
      <c r="C67" s="7" t="s">
        <v>391</v>
      </c>
      <c r="D67" s="8">
        <v>550000</v>
      </c>
      <c r="E67"/>
      <c r="F67"/>
      <c r="G67"/>
      <c r="H67"/>
    </row>
    <row r="68" spans="1:8" x14ac:dyDescent="0.25">
      <c r="A68" s="7" t="s">
        <v>175</v>
      </c>
      <c r="B68" s="7" t="s">
        <v>390</v>
      </c>
      <c r="C68" s="7" t="s">
        <v>392</v>
      </c>
      <c r="D68" s="8">
        <v>1051400</v>
      </c>
      <c r="E68"/>
      <c r="F68"/>
      <c r="G68"/>
      <c r="H68"/>
    </row>
    <row r="69" spans="1:8" x14ac:dyDescent="0.25">
      <c r="A69" s="7" t="s">
        <v>199</v>
      </c>
      <c r="B69" s="7" t="s">
        <v>394</v>
      </c>
      <c r="C69" s="7" t="s">
        <v>397</v>
      </c>
      <c r="D69" s="8">
        <v>15478998</v>
      </c>
      <c r="E69"/>
      <c r="F69"/>
      <c r="G69"/>
      <c r="H69"/>
    </row>
    <row r="70" spans="1:8" x14ac:dyDescent="0.25">
      <c r="A70" s="7" t="s">
        <v>199</v>
      </c>
      <c r="B70" s="7" t="s">
        <v>394</v>
      </c>
      <c r="C70" s="7" t="s">
        <v>396</v>
      </c>
      <c r="D70" s="8">
        <v>5680118</v>
      </c>
      <c r="E70"/>
      <c r="F70"/>
      <c r="G70"/>
      <c r="H70"/>
    </row>
    <row r="71" spans="1:8" x14ac:dyDescent="0.25">
      <c r="A71" s="7" t="s">
        <v>199</v>
      </c>
      <c r="B71" s="7" t="s">
        <v>394</v>
      </c>
      <c r="C71" s="7" t="s">
        <v>395</v>
      </c>
      <c r="D71" s="8">
        <v>15251539</v>
      </c>
      <c r="E71"/>
      <c r="F71"/>
      <c r="G71"/>
      <c r="H71"/>
    </row>
    <row r="72" spans="1:8" x14ac:dyDescent="0.25">
      <c r="A72" s="7" t="s">
        <v>14</v>
      </c>
      <c r="B72" s="7" t="s">
        <v>83</v>
      </c>
      <c r="C72" s="7" t="s">
        <v>84</v>
      </c>
      <c r="D72" s="8">
        <v>3254000</v>
      </c>
      <c r="E72"/>
      <c r="F72"/>
      <c r="G72"/>
      <c r="H72"/>
    </row>
    <row r="73" spans="1:8" x14ac:dyDescent="0.25">
      <c r="B73" s="1" t="s">
        <v>163</v>
      </c>
      <c r="C73" s="1" t="s">
        <v>164</v>
      </c>
      <c r="D73" s="6">
        <v>0</v>
      </c>
      <c r="E73"/>
      <c r="F73"/>
      <c r="G73"/>
      <c r="H73"/>
    </row>
    <row r="74" spans="1:8" x14ac:dyDescent="0.25">
      <c r="A74" s="7" t="s">
        <v>14</v>
      </c>
      <c r="B74" s="7" t="s">
        <v>87</v>
      </c>
      <c r="C74" s="7" t="s">
        <v>88</v>
      </c>
      <c r="D74" s="8">
        <v>9739000</v>
      </c>
      <c r="E74"/>
      <c r="F74"/>
      <c r="G74"/>
      <c r="H74"/>
    </row>
    <row r="75" spans="1:8" x14ac:dyDescent="0.25">
      <c r="A75" s="7" t="s">
        <v>14</v>
      </c>
      <c r="B75" s="7" t="s">
        <v>81</v>
      </c>
      <c r="C75" s="7" t="s">
        <v>82</v>
      </c>
      <c r="D75" s="8">
        <v>12284000</v>
      </c>
      <c r="E75"/>
      <c r="F75"/>
      <c r="G75"/>
      <c r="H75"/>
    </row>
    <row r="76" spans="1:8" x14ac:dyDescent="0.25">
      <c r="A76" s="7" t="s">
        <v>14</v>
      </c>
      <c r="B76" s="7" t="s">
        <v>79</v>
      </c>
      <c r="C76" s="7" t="s">
        <v>80</v>
      </c>
      <c r="D76" s="8">
        <v>2169000</v>
      </c>
      <c r="E76"/>
      <c r="F76"/>
      <c r="G76"/>
      <c r="H76"/>
    </row>
    <row r="77" spans="1:8" x14ac:dyDescent="0.25">
      <c r="A77" s="7" t="s">
        <v>14</v>
      </c>
      <c r="B77" s="7" t="s">
        <v>378</v>
      </c>
      <c r="C77" s="7" t="s">
        <v>379</v>
      </c>
      <c r="D77" s="8">
        <v>1280000</v>
      </c>
      <c r="E77" s="9"/>
      <c r="F77"/>
      <c r="G77"/>
      <c r="H77"/>
    </row>
    <row r="78" spans="1:8" x14ac:dyDescent="0.25">
      <c r="A78" s="7" t="s">
        <v>199</v>
      </c>
      <c r="B78" s="7" t="s">
        <v>366</v>
      </c>
      <c r="C78" s="7" t="s">
        <v>367</v>
      </c>
      <c r="D78" s="8">
        <v>6563798</v>
      </c>
      <c r="E78"/>
      <c r="F78"/>
      <c r="G78"/>
      <c r="H78"/>
    </row>
    <row r="79" spans="1:8" x14ac:dyDescent="0.25">
      <c r="A79" s="7" t="s">
        <v>14</v>
      </c>
      <c r="B79" s="7" t="s">
        <v>65</v>
      </c>
      <c r="C79" s="7" t="s">
        <v>66</v>
      </c>
      <c r="D79" s="8">
        <v>2645000</v>
      </c>
      <c r="E79"/>
      <c r="F79"/>
      <c r="G79"/>
      <c r="H79"/>
    </row>
    <row r="80" spans="1:8" x14ac:dyDescent="0.25">
      <c r="A80" s="7" t="s">
        <v>14</v>
      </c>
      <c r="B80" s="7" t="s">
        <v>21</v>
      </c>
      <c r="C80" s="7" t="s">
        <v>22</v>
      </c>
      <c r="D80" s="8">
        <v>5764000</v>
      </c>
      <c r="E80"/>
      <c r="F80"/>
      <c r="G80"/>
      <c r="H80"/>
    </row>
    <row r="81" spans="1:8" x14ac:dyDescent="0.25">
      <c r="A81" s="7" t="s">
        <v>14</v>
      </c>
      <c r="B81" s="7" t="s">
        <v>125</v>
      </c>
      <c r="C81" s="7" t="s">
        <v>126</v>
      </c>
      <c r="D81" s="8">
        <v>1917000</v>
      </c>
      <c r="E81"/>
      <c r="F81"/>
      <c r="G81"/>
      <c r="H81"/>
    </row>
    <row r="82" spans="1:8" x14ac:dyDescent="0.25">
      <c r="A82" s="7" t="s">
        <v>14</v>
      </c>
      <c r="B82" s="7" t="s">
        <v>17</v>
      </c>
      <c r="C82" s="7" t="s">
        <v>18</v>
      </c>
      <c r="D82" s="8">
        <v>16425000</v>
      </c>
      <c r="E82"/>
      <c r="F82"/>
      <c r="G82"/>
      <c r="H82"/>
    </row>
    <row r="83" spans="1:8" x14ac:dyDescent="0.25">
      <c r="A83" s="7" t="s">
        <v>14</v>
      </c>
      <c r="B83" s="7" t="s">
        <v>19</v>
      </c>
      <c r="C83" s="7" t="s">
        <v>20</v>
      </c>
      <c r="D83" s="8">
        <v>36773000</v>
      </c>
      <c r="E83"/>
      <c r="F83"/>
      <c r="G83"/>
      <c r="H83"/>
    </row>
    <row r="84" spans="1:8" x14ac:dyDescent="0.25">
      <c r="A84" s="7" t="s">
        <v>14</v>
      </c>
      <c r="B84" s="7" t="s">
        <v>89</v>
      </c>
      <c r="C84" s="7" t="s">
        <v>90</v>
      </c>
      <c r="D84" s="8">
        <v>1299000</v>
      </c>
      <c r="E84"/>
      <c r="F84"/>
      <c r="G84"/>
      <c r="H84"/>
    </row>
    <row r="85" spans="1:8" x14ac:dyDescent="0.25">
      <c r="A85" s="7" t="s">
        <v>14</v>
      </c>
      <c r="B85" s="7" t="s">
        <v>374</v>
      </c>
      <c r="C85" s="7" t="s">
        <v>375</v>
      </c>
      <c r="D85" s="8">
        <v>31559000</v>
      </c>
      <c r="E85"/>
      <c r="F85"/>
      <c r="G85"/>
      <c r="H85"/>
    </row>
    <row r="86" spans="1:8" x14ac:dyDescent="0.25">
      <c r="A86" s="7" t="s">
        <v>14</v>
      </c>
      <c r="B86" s="7" t="s">
        <v>23</v>
      </c>
      <c r="C86" s="7" t="s">
        <v>24</v>
      </c>
      <c r="D86" s="8">
        <v>12653000</v>
      </c>
      <c r="E86"/>
      <c r="F86"/>
      <c r="G86"/>
      <c r="H86"/>
    </row>
    <row r="87" spans="1:8" x14ac:dyDescent="0.25">
      <c r="A87" s="7" t="s">
        <v>11</v>
      </c>
      <c r="B87" s="1" t="s">
        <v>35</v>
      </c>
      <c r="C87" s="1" t="s">
        <v>36</v>
      </c>
      <c r="D87" s="8">
        <v>48280254.446565345</v>
      </c>
      <c r="F87"/>
      <c r="G87"/>
      <c r="H87"/>
    </row>
    <row r="88" spans="1:8" x14ac:dyDescent="0.25">
      <c r="A88" s="7" t="s">
        <v>14</v>
      </c>
      <c r="B88" s="7" t="s">
        <v>85</v>
      </c>
      <c r="C88" s="7" t="s">
        <v>86</v>
      </c>
      <c r="D88" s="8">
        <v>2334000</v>
      </c>
      <c r="E88"/>
      <c r="F88"/>
      <c r="G88"/>
      <c r="H88"/>
    </row>
    <row r="89" spans="1:8" x14ac:dyDescent="0.25">
      <c r="A89" s="7" t="s">
        <v>6</v>
      </c>
      <c r="B89" s="7" t="s">
        <v>376</v>
      </c>
      <c r="C89" s="7" t="s">
        <v>377</v>
      </c>
      <c r="D89" s="8">
        <v>4685000</v>
      </c>
      <c r="E89"/>
      <c r="F89"/>
      <c r="G89"/>
      <c r="H89"/>
    </row>
    <row r="90" spans="1:8" x14ac:dyDescent="0.25">
      <c r="A90" s="66" t="s">
        <v>213</v>
      </c>
      <c r="B90" s="9" t="s">
        <v>312</v>
      </c>
      <c r="C90" s="9" t="s">
        <v>313</v>
      </c>
      <c r="D90" s="17">
        <v>48669000</v>
      </c>
      <c r="E90"/>
      <c r="F90"/>
      <c r="G90"/>
      <c r="H90"/>
    </row>
    <row r="91" spans="1:8" x14ac:dyDescent="0.25">
      <c r="A91" s="7" t="s">
        <v>11</v>
      </c>
      <c r="B91" s="7" t="s">
        <v>39</v>
      </c>
      <c r="C91" s="7" t="s">
        <v>40</v>
      </c>
      <c r="D91" s="8">
        <v>17203870</v>
      </c>
      <c r="E91"/>
      <c r="F91"/>
      <c r="G91"/>
      <c r="H91"/>
    </row>
    <row r="92" spans="1:8" x14ac:dyDescent="0.25">
      <c r="A92" s="66" t="s">
        <v>213</v>
      </c>
      <c r="B92" s="9" t="s">
        <v>330</v>
      </c>
      <c r="C92" s="9" t="s">
        <v>331</v>
      </c>
      <c r="D92" s="17">
        <v>30433000</v>
      </c>
      <c r="E92"/>
      <c r="F92"/>
      <c r="G92"/>
      <c r="H92"/>
    </row>
    <row r="93" spans="1:8" x14ac:dyDescent="0.25">
      <c r="A93" s="7" t="s">
        <v>0</v>
      </c>
      <c r="B93" s="7" t="s">
        <v>268</v>
      </c>
      <c r="C93" s="7" t="s">
        <v>269</v>
      </c>
      <c r="D93" s="8">
        <v>59887800</v>
      </c>
      <c r="E93"/>
      <c r="F93"/>
      <c r="G93"/>
      <c r="H93"/>
    </row>
    <row r="94" spans="1:8" x14ac:dyDescent="0.25">
      <c r="A94" s="7" t="s">
        <v>6</v>
      </c>
      <c r="B94" s="7" t="s">
        <v>161</v>
      </c>
      <c r="C94" s="7" t="s">
        <v>162</v>
      </c>
      <c r="D94" s="8">
        <v>5496000</v>
      </c>
      <c r="E94"/>
      <c r="F94"/>
      <c r="G94"/>
      <c r="H94"/>
    </row>
    <row r="95" spans="1:8" x14ac:dyDescent="0.25">
      <c r="A95" s="7" t="s">
        <v>41</v>
      </c>
      <c r="B95" s="7" t="s">
        <v>256</v>
      </c>
      <c r="C95" s="7" t="s">
        <v>257</v>
      </c>
      <c r="D95" s="8">
        <v>141166403</v>
      </c>
      <c r="E95"/>
      <c r="F95"/>
      <c r="G95"/>
      <c r="H95"/>
    </row>
    <row r="96" spans="1:8" x14ac:dyDescent="0.25">
      <c r="A96" s="7" t="s">
        <v>14</v>
      </c>
      <c r="B96" s="7" t="s">
        <v>25</v>
      </c>
      <c r="C96" s="7" t="s">
        <v>26</v>
      </c>
      <c r="D96" s="8">
        <v>2786000</v>
      </c>
      <c r="E96"/>
      <c r="F96"/>
      <c r="G96"/>
      <c r="H96"/>
    </row>
    <row r="97" spans="1:8" x14ac:dyDescent="0.25">
      <c r="A97" s="7" t="s">
        <v>199</v>
      </c>
      <c r="B97" s="7" t="s">
        <v>200</v>
      </c>
      <c r="C97" s="7" t="s">
        <v>201</v>
      </c>
      <c r="D97" s="8">
        <v>1027626</v>
      </c>
      <c r="E97" s="12"/>
      <c r="G97"/>
      <c r="H97"/>
    </row>
    <row r="98" spans="1:8" x14ac:dyDescent="0.25">
      <c r="B98" t="s">
        <v>193</v>
      </c>
      <c r="C98" t="s">
        <v>194</v>
      </c>
      <c r="D98" s="6">
        <v>0</v>
      </c>
      <c r="E98" s="12"/>
      <c r="G98"/>
      <c r="H98"/>
    </row>
    <row r="99" spans="1:8" x14ac:dyDescent="0.25">
      <c r="A99" s="66" t="s">
        <v>213</v>
      </c>
      <c r="B99" s="9" t="s">
        <v>322</v>
      </c>
      <c r="C99" s="9" t="s">
        <v>323</v>
      </c>
      <c r="D99" s="17">
        <v>26097000</v>
      </c>
      <c r="E99"/>
      <c r="F99"/>
      <c r="G99"/>
      <c r="H99"/>
    </row>
    <row r="100" spans="1:8" x14ac:dyDescent="0.25">
      <c r="A100" s="7" t="s">
        <v>11</v>
      </c>
      <c r="B100" s="7" t="s">
        <v>31</v>
      </c>
      <c r="C100" s="7" t="s">
        <v>32</v>
      </c>
      <c r="D100" s="8">
        <v>21436019</v>
      </c>
      <c r="E100"/>
      <c r="F100"/>
      <c r="G100"/>
      <c r="H100"/>
    </row>
    <row r="101" spans="1:8" x14ac:dyDescent="0.25">
      <c r="A101" s="7" t="s">
        <v>41</v>
      </c>
      <c r="B101" s="7" t="s">
        <v>197</v>
      </c>
      <c r="C101" s="7" t="s">
        <v>198</v>
      </c>
      <c r="D101" s="8">
        <v>80606414</v>
      </c>
      <c r="E101"/>
      <c r="F101"/>
      <c r="G101"/>
      <c r="H101"/>
    </row>
    <row r="102" spans="1:8" x14ac:dyDescent="0.25">
      <c r="A102" s="7" t="s">
        <v>14</v>
      </c>
      <c r="B102" s="7" t="s">
        <v>93</v>
      </c>
      <c r="C102" s="7" t="s">
        <v>94</v>
      </c>
      <c r="D102" s="8">
        <v>3891000</v>
      </c>
      <c r="E102"/>
      <c r="F102"/>
      <c r="G102"/>
      <c r="H102"/>
    </row>
    <row r="103" spans="1:8" x14ac:dyDescent="0.25">
      <c r="A103" s="66" t="s">
        <v>213</v>
      </c>
      <c r="B103" s="9" t="s">
        <v>332</v>
      </c>
      <c r="C103" s="9" t="s">
        <v>333</v>
      </c>
      <c r="D103" s="17">
        <v>24408000</v>
      </c>
      <c r="E103"/>
      <c r="F103"/>
      <c r="G103"/>
      <c r="H103"/>
    </row>
    <row r="104" spans="1:8" x14ac:dyDescent="0.25">
      <c r="A104" s="66" t="s">
        <v>213</v>
      </c>
      <c r="B104" s="9" t="s">
        <v>334</v>
      </c>
      <c r="C104" s="9" t="s">
        <v>335</v>
      </c>
      <c r="D104" s="17">
        <v>49240000</v>
      </c>
      <c r="E104"/>
      <c r="F104"/>
      <c r="G104"/>
      <c r="H104"/>
    </row>
    <row r="105" spans="1:8" x14ac:dyDescent="0.25">
      <c r="A105" s="7" t="s">
        <v>199</v>
      </c>
      <c r="B105" s="7" t="s">
        <v>364</v>
      </c>
      <c r="C105" s="7" t="s">
        <v>365</v>
      </c>
      <c r="D105" s="8">
        <v>371626</v>
      </c>
      <c r="E105"/>
      <c r="F105"/>
      <c r="G105"/>
      <c r="H105"/>
    </row>
    <row r="106" spans="1:8" x14ac:dyDescent="0.25">
      <c r="A106" s="7" t="s">
        <v>199</v>
      </c>
      <c r="B106" s="7" t="s">
        <v>360</v>
      </c>
      <c r="C106" s="7" t="s">
        <v>361</v>
      </c>
      <c r="D106" s="8">
        <v>28289278</v>
      </c>
      <c r="E106"/>
      <c r="F106"/>
      <c r="G106"/>
      <c r="H106"/>
    </row>
    <row r="107" spans="1:8" x14ac:dyDescent="0.25">
      <c r="A107" s="7" t="s">
        <v>199</v>
      </c>
      <c r="B107" s="7" t="s">
        <v>386</v>
      </c>
      <c r="C107" s="7" t="s">
        <v>387</v>
      </c>
      <c r="D107" s="8">
        <v>40790259</v>
      </c>
      <c r="E107"/>
      <c r="F107"/>
      <c r="G107"/>
      <c r="H107"/>
    </row>
    <row r="108" spans="1:8" x14ac:dyDescent="0.25">
      <c r="A108" s="7" t="s">
        <v>11</v>
      </c>
      <c r="B108" s="1" t="s">
        <v>372</v>
      </c>
      <c r="C108" s="1" t="s">
        <v>373</v>
      </c>
      <c r="D108" s="8">
        <v>20993293.340495951</v>
      </c>
      <c r="F108"/>
      <c r="G108"/>
      <c r="H108"/>
    </row>
    <row r="109" spans="1:8" x14ac:dyDescent="0.25">
      <c r="A109" s="66" t="s">
        <v>213</v>
      </c>
      <c r="B109" s="9" t="s">
        <v>222</v>
      </c>
      <c r="C109" s="9" t="s">
        <v>223</v>
      </c>
      <c r="D109" s="17">
        <v>120037000</v>
      </c>
      <c r="E109"/>
      <c r="F109"/>
      <c r="G109"/>
      <c r="H109"/>
    </row>
    <row r="110" spans="1:8" x14ac:dyDescent="0.25">
      <c r="A110" s="7" t="s">
        <v>0</v>
      </c>
      <c r="B110" s="7" t="s">
        <v>137</v>
      </c>
      <c r="C110" s="7" t="s">
        <v>138</v>
      </c>
      <c r="D110" s="8">
        <v>16429600</v>
      </c>
      <c r="E110"/>
      <c r="F110"/>
      <c r="G110"/>
      <c r="H110"/>
    </row>
    <row r="111" spans="1:8" x14ac:dyDescent="0.25">
      <c r="A111" s="7" t="s">
        <v>0</v>
      </c>
      <c r="B111" s="7" t="s">
        <v>135</v>
      </c>
      <c r="C111" s="7" t="s">
        <v>136</v>
      </c>
      <c r="D111" s="8">
        <v>12406934</v>
      </c>
      <c r="E111"/>
      <c r="F111"/>
      <c r="G111"/>
      <c r="H111"/>
    </row>
    <row r="112" spans="1:8" x14ac:dyDescent="0.25">
      <c r="A112" s="7" t="s">
        <v>41</v>
      </c>
      <c r="B112" s="7" t="s">
        <v>173</v>
      </c>
      <c r="C112" s="7" t="s">
        <v>174</v>
      </c>
      <c r="D112" s="8">
        <v>1547011</v>
      </c>
      <c r="E112"/>
      <c r="F112"/>
      <c r="G112"/>
      <c r="H112"/>
    </row>
    <row r="113" spans="1:8" x14ac:dyDescent="0.25">
      <c r="A113" s="7" t="s">
        <v>41</v>
      </c>
      <c r="B113" s="7" t="s">
        <v>191</v>
      </c>
      <c r="C113" s="7" t="s">
        <v>192</v>
      </c>
      <c r="D113" s="8">
        <v>160415633</v>
      </c>
      <c r="E113"/>
      <c r="F113"/>
      <c r="G113"/>
      <c r="H113"/>
    </row>
    <row r="114" spans="1:8" x14ac:dyDescent="0.25">
      <c r="A114" s="7" t="s">
        <v>14</v>
      </c>
      <c r="B114" s="7" t="s">
        <v>95</v>
      </c>
      <c r="C114" s="7" t="s">
        <v>96</v>
      </c>
      <c r="D114" s="8">
        <v>6901000</v>
      </c>
      <c r="E114"/>
      <c r="F114"/>
      <c r="G114"/>
      <c r="H114"/>
    </row>
    <row r="115" spans="1:8" x14ac:dyDescent="0.25">
      <c r="A115" s="7" t="s">
        <v>41</v>
      </c>
      <c r="B115" s="7" t="s">
        <v>220</v>
      </c>
      <c r="C115" s="7" t="s">
        <v>221</v>
      </c>
      <c r="D115" s="8">
        <v>3611000</v>
      </c>
      <c r="E115"/>
      <c r="F115"/>
      <c r="G115"/>
      <c r="H115"/>
    </row>
    <row r="116" spans="1:8" x14ac:dyDescent="0.25">
      <c r="A116" s="7" t="s">
        <v>14</v>
      </c>
      <c r="B116" s="7" t="s">
        <v>27</v>
      </c>
      <c r="C116" s="7" t="s">
        <v>28</v>
      </c>
      <c r="D116" s="8">
        <v>5476000</v>
      </c>
      <c r="E116"/>
      <c r="F116"/>
      <c r="G116"/>
      <c r="H116"/>
    </row>
    <row r="117" spans="1:8" x14ac:dyDescent="0.25">
      <c r="A117" s="7" t="s">
        <v>41</v>
      </c>
      <c r="B117" s="7" t="s">
        <v>270</v>
      </c>
      <c r="C117" s="7" t="s">
        <v>271</v>
      </c>
      <c r="D117" s="8">
        <v>81666404</v>
      </c>
      <c r="E117"/>
      <c r="F117"/>
      <c r="G117"/>
      <c r="H117"/>
    </row>
    <row r="118" spans="1:8" x14ac:dyDescent="0.25">
      <c r="A118" s="7" t="s">
        <v>41</v>
      </c>
      <c r="B118" s="7" t="s">
        <v>187</v>
      </c>
      <c r="C118" s="7" t="s">
        <v>188</v>
      </c>
      <c r="D118" s="8">
        <v>1263343</v>
      </c>
      <c r="E118"/>
      <c r="F118"/>
      <c r="G118"/>
      <c r="H118"/>
    </row>
    <row r="119" spans="1:8" x14ac:dyDescent="0.25">
      <c r="A119" s="7" t="s">
        <v>41</v>
      </c>
      <c r="B119" s="7" t="s">
        <v>178</v>
      </c>
      <c r="C119" s="7" t="s">
        <v>179</v>
      </c>
      <c r="D119" s="8">
        <v>79689212</v>
      </c>
      <c r="E119"/>
      <c r="F119"/>
      <c r="G119"/>
      <c r="H119"/>
    </row>
    <row r="120" spans="1:8" x14ac:dyDescent="0.25">
      <c r="A120" s="7" t="s">
        <v>41</v>
      </c>
      <c r="B120" s="7" t="s">
        <v>107</v>
      </c>
      <c r="C120" s="7" t="s">
        <v>108</v>
      </c>
      <c r="D120" s="8">
        <v>2290495967</v>
      </c>
      <c r="E120"/>
      <c r="F120"/>
      <c r="G120"/>
      <c r="H120"/>
    </row>
    <row r="121" spans="1:8" x14ac:dyDescent="0.25">
      <c r="A121" s="7" t="s">
        <v>41</v>
      </c>
      <c r="B121" s="7" t="s">
        <v>260</v>
      </c>
      <c r="C121" s="7" t="s">
        <v>261</v>
      </c>
      <c r="D121" s="8">
        <v>805866801</v>
      </c>
      <c r="E121"/>
      <c r="F121"/>
      <c r="G121"/>
      <c r="H121"/>
    </row>
    <row r="122" spans="1:8" x14ac:dyDescent="0.25">
      <c r="A122" s="7" t="s">
        <v>41</v>
      </c>
      <c r="B122" s="7" t="s">
        <v>111</v>
      </c>
      <c r="C122" s="7" t="s">
        <v>112</v>
      </c>
      <c r="D122" s="8">
        <v>238451171</v>
      </c>
      <c r="E122"/>
      <c r="F122"/>
      <c r="G122"/>
      <c r="H122"/>
    </row>
    <row r="123" spans="1:8" x14ac:dyDescent="0.25">
      <c r="A123" s="7" t="s">
        <v>41</v>
      </c>
      <c r="B123" s="7" t="s">
        <v>362</v>
      </c>
      <c r="C123" s="7" t="s">
        <v>363</v>
      </c>
      <c r="D123" s="8">
        <v>154286441</v>
      </c>
      <c r="E123"/>
      <c r="F123"/>
      <c r="G123"/>
      <c r="H123"/>
    </row>
    <row r="124" spans="1:8" x14ac:dyDescent="0.25">
      <c r="A124" s="66" t="s">
        <v>213</v>
      </c>
      <c r="B124" s="9" t="s">
        <v>316</v>
      </c>
      <c r="C124" s="9" t="s">
        <v>317</v>
      </c>
      <c r="D124" s="17">
        <v>45888000</v>
      </c>
      <c r="E124"/>
      <c r="F124"/>
      <c r="G124"/>
      <c r="H124"/>
    </row>
    <row r="125" spans="1:8" x14ac:dyDescent="0.25">
      <c r="A125" s="66" t="s">
        <v>213</v>
      </c>
      <c r="B125" s="9" t="s">
        <v>244</v>
      </c>
      <c r="C125" s="9" t="s">
        <v>245</v>
      </c>
      <c r="D125" s="17">
        <v>51804000</v>
      </c>
      <c r="E125"/>
      <c r="F125"/>
      <c r="G125"/>
      <c r="H125"/>
    </row>
    <row r="126" spans="1:8" x14ac:dyDescent="0.25">
      <c r="A126" s="66" t="s">
        <v>213</v>
      </c>
      <c r="B126" s="9" t="s">
        <v>326</v>
      </c>
      <c r="C126" s="9" t="s">
        <v>327</v>
      </c>
      <c r="D126" s="17">
        <v>36779000</v>
      </c>
      <c r="E126"/>
      <c r="F126"/>
      <c r="G126"/>
      <c r="H126"/>
    </row>
    <row r="127" spans="1:8" x14ac:dyDescent="0.25">
      <c r="A127" s="66" t="s">
        <v>213</v>
      </c>
      <c r="B127" s="9" t="s">
        <v>336</v>
      </c>
      <c r="C127" s="9" t="s">
        <v>337</v>
      </c>
      <c r="D127" s="17">
        <v>46937000</v>
      </c>
      <c r="E127" s="9"/>
      <c r="F127"/>
      <c r="G127"/>
      <c r="H127"/>
    </row>
    <row r="128" spans="1:8" x14ac:dyDescent="0.25">
      <c r="A128" s="66" t="s">
        <v>213</v>
      </c>
      <c r="B128" s="9" t="s">
        <v>254</v>
      </c>
      <c r="C128" s="9" t="s">
        <v>255</v>
      </c>
      <c r="D128" s="17">
        <v>135186000</v>
      </c>
      <c r="E128"/>
      <c r="F128"/>
      <c r="G128"/>
      <c r="H128"/>
    </row>
    <row r="129" spans="1:9" x14ac:dyDescent="0.25">
      <c r="A129" s="66" t="s">
        <v>213</v>
      </c>
      <c r="B129" s="9" t="s">
        <v>338</v>
      </c>
      <c r="C129" s="9" t="s">
        <v>339</v>
      </c>
      <c r="D129" s="17">
        <v>89253000</v>
      </c>
      <c r="E129"/>
      <c r="F129"/>
      <c r="G129"/>
      <c r="H129"/>
    </row>
    <row r="130" spans="1:9" x14ac:dyDescent="0.25">
      <c r="A130" s="66" t="s">
        <v>213</v>
      </c>
      <c r="B130" s="9" t="s">
        <v>294</v>
      </c>
      <c r="C130" s="9" t="s">
        <v>295</v>
      </c>
      <c r="D130" s="17">
        <v>86526000</v>
      </c>
      <c r="E130"/>
      <c r="F130"/>
      <c r="G130"/>
      <c r="H130"/>
    </row>
    <row r="131" spans="1:9" x14ac:dyDescent="0.25">
      <c r="A131" s="66" t="s">
        <v>213</v>
      </c>
      <c r="B131" s="9" t="s">
        <v>238</v>
      </c>
      <c r="C131" s="9" t="s">
        <v>239</v>
      </c>
      <c r="D131" s="17">
        <v>117474000</v>
      </c>
      <c r="E131"/>
      <c r="F131"/>
      <c r="G131"/>
      <c r="H131"/>
    </row>
    <row r="132" spans="1:9" x14ac:dyDescent="0.25">
      <c r="A132" s="66" t="s">
        <v>213</v>
      </c>
      <c r="B132" s="9" t="s">
        <v>354</v>
      </c>
      <c r="C132" s="9" t="s">
        <v>355</v>
      </c>
      <c r="D132" s="17">
        <v>61484000</v>
      </c>
      <c r="E132"/>
      <c r="F132"/>
      <c r="G132"/>
      <c r="H132"/>
    </row>
    <row r="133" spans="1:9" x14ac:dyDescent="0.25">
      <c r="A133" s="66" t="s">
        <v>213</v>
      </c>
      <c r="B133" s="9" t="s">
        <v>318</v>
      </c>
      <c r="C133" s="9" t="s">
        <v>319</v>
      </c>
      <c r="D133" s="17">
        <v>92358000</v>
      </c>
      <c r="E133"/>
      <c r="F133"/>
      <c r="G133"/>
      <c r="H133"/>
    </row>
    <row r="134" spans="1:9" x14ac:dyDescent="0.25">
      <c r="A134" s="66" t="s">
        <v>213</v>
      </c>
      <c r="B134" s="9" t="s">
        <v>252</v>
      </c>
      <c r="C134" s="9" t="s">
        <v>253</v>
      </c>
      <c r="D134" s="17">
        <v>137781000</v>
      </c>
      <c r="E134"/>
      <c r="F134"/>
      <c r="G134"/>
      <c r="I134" s="15"/>
    </row>
    <row r="135" spans="1:9" x14ac:dyDescent="0.25">
      <c r="A135" s="66" t="s">
        <v>213</v>
      </c>
      <c r="B135" s="9" t="s">
        <v>328</v>
      </c>
      <c r="C135" s="9" t="s">
        <v>329</v>
      </c>
      <c r="D135" s="17">
        <v>62893000</v>
      </c>
      <c r="E135"/>
      <c r="F135"/>
      <c r="G135"/>
      <c r="I135" s="15"/>
    </row>
    <row r="136" spans="1:9" x14ac:dyDescent="0.25">
      <c r="A136" s="7" t="s">
        <v>11</v>
      </c>
      <c r="B136" s="7" t="s">
        <v>33</v>
      </c>
      <c r="C136" s="7" t="s">
        <v>34</v>
      </c>
      <c r="D136" s="8">
        <v>28774277</v>
      </c>
      <c r="E136"/>
      <c r="F136"/>
      <c r="G136"/>
      <c r="I136" s="15"/>
    </row>
    <row r="137" spans="1:9" x14ac:dyDescent="0.25">
      <c r="A137" s="66" t="s">
        <v>213</v>
      </c>
      <c r="B137" s="9" t="s">
        <v>290</v>
      </c>
      <c r="C137" s="9" t="s">
        <v>291</v>
      </c>
      <c r="D137" s="17">
        <v>98645000</v>
      </c>
      <c r="E137"/>
      <c r="F137"/>
      <c r="G137"/>
      <c r="I137" s="15"/>
    </row>
    <row r="138" spans="1:9" x14ac:dyDescent="0.25">
      <c r="A138" s="66" t="s">
        <v>213</v>
      </c>
      <c r="B138" s="9" t="s">
        <v>280</v>
      </c>
      <c r="C138" s="9" t="s">
        <v>281</v>
      </c>
      <c r="D138" s="17">
        <v>58444000</v>
      </c>
      <c r="E138"/>
      <c r="F138"/>
      <c r="G138"/>
      <c r="I138" s="15"/>
    </row>
    <row r="139" spans="1:9" x14ac:dyDescent="0.25">
      <c r="A139" s="66" t="s">
        <v>213</v>
      </c>
      <c r="B139" s="9" t="s">
        <v>248</v>
      </c>
      <c r="C139" s="9" t="s">
        <v>249</v>
      </c>
      <c r="D139" s="17">
        <v>142194000</v>
      </c>
      <c r="E139"/>
      <c r="F139"/>
      <c r="G139"/>
      <c r="I139" s="15"/>
    </row>
    <row r="140" spans="1:9" x14ac:dyDescent="0.25">
      <c r="A140" s="66" t="s">
        <v>213</v>
      </c>
      <c r="B140" s="9" t="s">
        <v>250</v>
      </c>
      <c r="C140" s="9" t="s">
        <v>251</v>
      </c>
      <c r="D140" s="17">
        <v>218152000</v>
      </c>
      <c r="E140"/>
      <c r="F140"/>
      <c r="G140"/>
      <c r="I140" s="15"/>
    </row>
    <row r="141" spans="1:9" x14ac:dyDescent="0.25">
      <c r="A141" s="7" t="s">
        <v>204</v>
      </c>
      <c r="B141" s="7" t="s">
        <v>205</v>
      </c>
      <c r="C141" s="7" t="s">
        <v>206</v>
      </c>
      <c r="D141" s="8">
        <v>34632400</v>
      </c>
      <c r="E141"/>
      <c r="F141"/>
      <c r="G141"/>
      <c r="I141" s="15"/>
    </row>
    <row r="142" spans="1:9" x14ac:dyDescent="0.25">
      <c r="A142" s="66" t="s">
        <v>213</v>
      </c>
      <c r="B142" s="9" t="s">
        <v>340</v>
      </c>
      <c r="C142" s="9" t="s">
        <v>341</v>
      </c>
      <c r="D142" s="17">
        <v>286500000</v>
      </c>
      <c r="E142"/>
      <c r="F142"/>
      <c r="G142"/>
      <c r="I142" s="15"/>
    </row>
    <row r="143" spans="1:9" x14ac:dyDescent="0.25">
      <c r="A143" s="66" t="s">
        <v>213</v>
      </c>
      <c r="B143" s="9" t="s">
        <v>240</v>
      </c>
      <c r="C143" s="9" t="s">
        <v>241</v>
      </c>
      <c r="D143" s="17">
        <v>266463000</v>
      </c>
      <c r="E143"/>
      <c r="F143"/>
      <c r="G143"/>
      <c r="H143"/>
    </row>
    <row r="144" spans="1:9" x14ac:dyDescent="0.25">
      <c r="A144" s="66" t="s">
        <v>213</v>
      </c>
      <c r="B144" s="9" t="s">
        <v>342</v>
      </c>
      <c r="C144" s="9" t="s">
        <v>343</v>
      </c>
      <c r="D144" s="17">
        <v>51676000</v>
      </c>
      <c r="E144"/>
      <c r="F144"/>
      <c r="G144"/>
      <c r="H144"/>
    </row>
    <row r="145" spans="1:8" x14ac:dyDescent="0.25">
      <c r="A145" s="66" t="s">
        <v>213</v>
      </c>
      <c r="B145" s="9" t="s">
        <v>292</v>
      </c>
      <c r="C145" s="9" t="s">
        <v>293</v>
      </c>
      <c r="D145" s="17">
        <v>35663000</v>
      </c>
      <c r="E145"/>
      <c r="F145"/>
      <c r="G145"/>
      <c r="H145"/>
    </row>
    <row r="146" spans="1:8" x14ac:dyDescent="0.25">
      <c r="A146" s="66" t="s">
        <v>213</v>
      </c>
      <c r="B146" s="9" t="s">
        <v>346</v>
      </c>
      <c r="C146" s="9" t="s">
        <v>347</v>
      </c>
      <c r="D146" s="17">
        <v>68633000</v>
      </c>
      <c r="F146"/>
      <c r="G146"/>
      <c r="H146"/>
    </row>
    <row r="147" spans="1:8" x14ac:dyDescent="0.25">
      <c r="B147" t="s">
        <v>29</v>
      </c>
      <c r="C147" t="s">
        <v>30</v>
      </c>
      <c r="D147" s="6">
        <v>0</v>
      </c>
      <c r="F147"/>
      <c r="G147"/>
      <c r="H147"/>
    </row>
    <row r="148" spans="1:8" x14ac:dyDescent="0.25">
      <c r="A148" s="66" t="s">
        <v>213</v>
      </c>
      <c r="B148" s="9" t="s">
        <v>348</v>
      </c>
      <c r="C148" s="9" t="s">
        <v>349</v>
      </c>
      <c r="D148" s="17">
        <v>38490000</v>
      </c>
      <c r="E148"/>
      <c r="F148"/>
      <c r="G148"/>
      <c r="H148"/>
    </row>
    <row r="149" spans="1:8" x14ac:dyDescent="0.25">
      <c r="B149" t="s">
        <v>382</v>
      </c>
      <c r="C149" t="s">
        <v>383</v>
      </c>
      <c r="D149" s="6">
        <v>0</v>
      </c>
      <c r="F149"/>
      <c r="G149"/>
      <c r="H149"/>
    </row>
    <row r="150" spans="1:8" x14ac:dyDescent="0.25">
      <c r="A150" s="66" t="s">
        <v>213</v>
      </c>
      <c r="B150" s="9" t="s">
        <v>320</v>
      </c>
      <c r="C150" s="9" t="s">
        <v>321</v>
      </c>
      <c r="D150" s="17">
        <v>114223000</v>
      </c>
      <c r="E150"/>
      <c r="F150"/>
      <c r="G150"/>
      <c r="H150"/>
    </row>
    <row r="151" spans="1:8" x14ac:dyDescent="0.25">
      <c r="A151" s="66" t="s">
        <v>213</v>
      </c>
      <c r="B151" s="9" t="s">
        <v>350</v>
      </c>
      <c r="C151" s="9" t="s">
        <v>351</v>
      </c>
      <c r="D151" s="17">
        <v>26601000</v>
      </c>
      <c r="E151"/>
      <c r="F151"/>
      <c r="G151"/>
      <c r="H151"/>
    </row>
    <row r="152" spans="1:8" x14ac:dyDescent="0.25">
      <c r="A152" s="66" t="s">
        <v>213</v>
      </c>
      <c r="B152" s="9" t="s">
        <v>296</v>
      </c>
      <c r="C152" s="9" t="s">
        <v>297</v>
      </c>
      <c r="D152" s="17">
        <v>68879000</v>
      </c>
      <c r="F152"/>
      <c r="G152"/>
      <c r="H152"/>
    </row>
    <row r="153" spans="1:8" x14ac:dyDescent="0.25">
      <c r="A153" s="66" t="s">
        <v>213</v>
      </c>
      <c r="B153" s="9" t="s">
        <v>356</v>
      </c>
      <c r="C153" s="9" t="s">
        <v>357</v>
      </c>
      <c r="D153" s="17">
        <v>58293000</v>
      </c>
      <c r="E153"/>
      <c r="F153"/>
      <c r="G153"/>
      <c r="H153"/>
    </row>
    <row r="154" spans="1:8" x14ac:dyDescent="0.25">
      <c r="A154" s="66" t="s">
        <v>213</v>
      </c>
      <c r="B154" s="9" t="s">
        <v>278</v>
      </c>
      <c r="C154" s="9" t="s">
        <v>279</v>
      </c>
      <c r="D154" s="17">
        <v>87651000</v>
      </c>
      <c r="E154"/>
      <c r="F154"/>
      <c r="G154"/>
      <c r="H154"/>
    </row>
    <row r="155" spans="1:8" x14ac:dyDescent="0.25">
      <c r="A155" s="66" t="s">
        <v>213</v>
      </c>
      <c r="B155" s="9" t="s">
        <v>246</v>
      </c>
      <c r="C155" s="9" t="s">
        <v>247</v>
      </c>
      <c r="D155" s="17">
        <v>116211000</v>
      </c>
      <c r="F155"/>
      <c r="G155"/>
      <c r="H155"/>
    </row>
    <row r="156" spans="1:8" x14ac:dyDescent="0.25">
      <c r="A156" s="66" t="s">
        <v>213</v>
      </c>
      <c r="B156" s="9" t="s">
        <v>388</v>
      </c>
      <c r="C156" s="9" t="s">
        <v>389</v>
      </c>
      <c r="D156" s="17">
        <v>119376000</v>
      </c>
      <c r="F156"/>
      <c r="G156"/>
      <c r="H156"/>
    </row>
    <row r="157" spans="1:8" x14ac:dyDescent="0.25">
      <c r="A157" s="7" t="s">
        <v>6</v>
      </c>
      <c r="B157" s="7" t="s">
        <v>63</v>
      </c>
      <c r="C157" s="7" t="s">
        <v>64</v>
      </c>
      <c r="D157" s="8">
        <v>9855000</v>
      </c>
      <c r="F157"/>
      <c r="G157"/>
      <c r="H157"/>
    </row>
    <row r="158" spans="1:8" x14ac:dyDescent="0.25">
      <c r="A158" s="66" t="s">
        <v>213</v>
      </c>
      <c r="B158" s="9" t="s">
        <v>298</v>
      </c>
      <c r="C158" s="9" t="s">
        <v>299</v>
      </c>
      <c r="D158" s="17">
        <v>73507000</v>
      </c>
      <c r="E158"/>
      <c r="F158"/>
      <c r="G158"/>
      <c r="H158"/>
    </row>
    <row r="159" spans="1:8" x14ac:dyDescent="0.25">
      <c r="A159" s="7" t="s">
        <v>175</v>
      </c>
      <c r="B159" s="7" t="s">
        <v>232</v>
      </c>
      <c r="C159" s="7" t="s">
        <v>233</v>
      </c>
      <c r="D159" s="8">
        <v>7500000</v>
      </c>
      <c r="E159"/>
      <c r="F159"/>
      <c r="G159"/>
      <c r="H159"/>
    </row>
    <row r="160" spans="1:8" x14ac:dyDescent="0.25">
      <c r="A160" s="7" t="s">
        <v>41</v>
      </c>
      <c r="B160" s="7" t="s">
        <v>266</v>
      </c>
      <c r="C160" s="7" t="s">
        <v>267</v>
      </c>
      <c r="D160" s="8">
        <v>59076807</v>
      </c>
      <c r="F160"/>
      <c r="G160"/>
      <c r="H160"/>
    </row>
    <row r="161" spans="1:8" x14ac:dyDescent="0.25">
      <c r="A161" s="7" t="s">
        <v>175</v>
      </c>
      <c r="B161" s="7" t="s">
        <v>176</v>
      </c>
      <c r="C161" s="7" t="s">
        <v>177</v>
      </c>
      <c r="D161" s="8">
        <v>1300000</v>
      </c>
      <c r="F161"/>
      <c r="G161"/>
      <c r="H161"/>
    </row>
    <row r="162" spans="1:8" x14ac:dyDescent="0.25">
      <c r="A162" s="7" t="s">
        <v>11</v>
      </c>
      <c r="B162" s="1" t="s">
        <v>67</v>
      </c>
      <c r="C162" s="1" t="s">
        <v>68</v>
      </c>
      <c r="D162" s="8">
        <v>97495854.868589669</v>
      </c>
      <c r="G162"/>
      <c r="H162"/>
    </row>
    <row r="163" spans="1:8" x14ac:dyDescent="0.25">
      <c r="A163" s="7" t="s">
        <v>0</v>
      </c>
      <c r="B163" s="7" t="s">
        <v>189</v>
      </c>
      <c r="C163" s="7" t="s">
        <v>190</v>
      </c>
      <c r="D163" s="8">
        <v>108189400</v>
      </c>
      <c r="G163"/>
      <c r="H163"/>
    </row>
    <row r="164" spans="1:8" x14ac:dyDescent="0.25">
      <c r="A164" s="7" t="s">
        <v>41</v>
      </c>
      <c r="B164" s="7" t="s">
        <v>258</v>
      </c>
      <c r="C164" s="7" t="s">
        <v>259</v>
      </c>
      <c r="D164" s="8">
        <v>337248961</v>
      </c>
      <c r="G164"/>
      <c r="H164"/>
    </row>
    <row r="165" spans="1:8" x14ac:dyDescent="0.25">
      <c r="A165" s="7" t="s">
        <v>41</v>
      </c>
      <c r="B165" s="7" t="s">
        <v>234</v>
      </c>
      <c r="C165" s="7" t="s">
        <v>235</v>
      </c>
      <c r="D165" s="8">
        <v>87372484</v>
      </c>
      <c r="G165"/>
      <c r="H165"/>
    </row>
    <row r="166" spans="1:8" x14ac:dyDescent="0.25">
      <c r="A166" s="7" t="s">
        <v>41</v>
      </c>
      <c r="B166" s="7" t="s">
        <v>123</v>
      </c>
      <c r="C166" s="7" t="s">
        <v>124</v>
      </c>
      <c r="D166" s="8">
        <v>4712734</v>
      </c>
      <c r="G166"/>
      <c r="H166"/>
    </row>
    <row r="167" spans="1:8" x14ac:dyDescent="0.25">
      <c r="A167" s="7" t="s">
        <v>41</v>
      </c>
      <c r="B167" s="7" t="s">
        <v>228</v>
      </c>
      <c r="C167" s="7" t="s">
        <v>229</v>
      </c>
      <c r="D167" s="8">
        <v>427904597</v>
      </c>
      <c r="G167"/>
      <c r="H167"/>
    </row>
    <row r="168" spans="1:8" x14ac:dyDescent="0.25">
      <c r="B168" s="1" t="s">
        <v>121</v>
      </c>
      <c r="C168" s="1" t="s">
        <v>122</v>
      </c>
      <c r="D168" s="6">
        <v>0</v>
      </c>
      <c r="G168"/>
      <c r="H168"/>
    </row>
    <row r="169" spans="1:8" x14ac:dyDescent="0.25">
      <c r="A169" s="7" t="s">
        <v>41</v>
      </c>
      <c r="B169" s="7" t="s">
        <v>370</v>
      </c>
      <c r="C169" s="7" t="s">
        <v>371</v>
      </c>
      <c r="D169" s="8">
        <v>2692570</v>
      </c>
      <c r="E169" s="9"/>
      <c r="G169"/>
      <c r="H169"/>
    </row>
    <row r="170" spans="1:8" x14ac:dyDescent="0.25">
      <c r="B170" s="1" t="s">
        <v>139</v>
      </c>
      <c r="C170" s="1" t="s">
        <v>140</v>
      </c>
      <c r="D170" s="6">
        <v>0</v>
      </c>
      <c r="G170"/>
      <c r="H170"/>
    </row>
    <row r="171" spans="1:8" x14ac:dyDescent="0.25">
      <c r="A171" s="7" t="s">
        <v>41</v>
      </c>
      <c r="B171" s="7" t="s">
        <v>380</v>
      </c>
      <c r="C171" s="7" t="s">
        <v>381</v>
      </c>
      <c r="D171" s="8">
        <v>5686950</v>
      </c>
      <c r="G171"/>
      <c r="H171"/>
    </row>
    <row r="172" spans="1:8" x14ac:dyDescent="0.25">
      <c r="A172" s="7" t="s">
        <v>41</v>
      </c>
      <c r="B172" s="7" t="s">
        <v>226</v>
      </c>
      <c r="C172" s="7" t="s">
        <v>227</v>
      </c>
      <c r="D172" s="8">
        <v>9136431</v>
      </c>
      <c r="G172"/>
      <c r="H172"/>
    </row>
    <row r="173" spans="1:8" x14ac:dyDescent="0.25">
      <c r="A173" s="7" t="s">
        <v>41</v>
      </c>
      <c r="B173" s="7" t="s">
        <v>113</v>
      </c>
      <c r="C173" s="7" t="s">
        <v>114</v>
      </c>
      <c r="D173" s="8">
        <v>565018926</v>
      </c>
      <c r="G173"/>
      <c r="H173"/>
    </row>
    <row r="174" spans="1:8" x14ac:dyDescent="0.25">
      <c r="A174" s="7" t="s">
        <v>6</v>
      </c>
      <c r="B174" s="7" t="s">
        <v>165</v>
      </c>
      <c r="C174" s="7" t="s">
        <v>166</v>
      </c>
      <c r="D174" s="8">
        <v>5438000</v>
      </c>
      <c r="G174"/>
      <c r="H174"/>
    </row>
    <row r="175" spans="1:8" x14ac:dyDescent="0.25">
      <c r="A175" s="7" t="s">
        <v>6</v>
      </c>
      <c r="B175" s="7" t="s">
        <v>131</v>
      </c>
      <c r="C175" s="7" t="s">
        <v>132</v>
      </c>
      <c r="D175" s="8">
        <v>41640000</v>
      </c>
      <c r="G175"/>
      <c r="H175"/>
    </row>
    <row r="176" spans="1:8" x14ac:dyDescent="0.25">
      <c r="A176" s="7" t="s">
        <v>0</v>
      </c>
      <c r="B176" s="7" t="s">
        <v>1</v>
      </c>
      <c r="C176" s="7" t="s">
        <v>2</v>
      </c>
      <c r="D176" s="8">
        <v>77386100</v>
      </c>
      <c r="G176"/>
      <c r="H176"/>
    </row>
    <row r="177" spans="1:8" x14ac:dyDescent="0.25">
      <c r="A177" s="7" t="s">
        <v>0</v>
      </c>
      <c r="B177" s="7" t="s">
        <v>195</v>
      </c>
      <c r="C177" s="7" t="s">
        <v>196</v>
      </c>
      <c r="D177" s="8">
        <v>20947500</v>
      </c>
      <c r="G177"/>
      <c r="H177"/>
    </row>
    <row r="178" spans="1:8" x14ac:dyDescent="0.25">
      <c r="A178" s="13" t="s">
        <v>46</v>
      </c>
      <c r="B178" s="1" t="s">
        <v>47</v>
      </c>
      <c r="C178" s="1" t="s">
        <v>48</v>
      </c>
      <c r="D178" s="8">
        <v>45000000</v>
      </c>
      <c r="G178"/>
      <c r="H178"/>
    </row>
    <row r="179" spans="1:8" x14ac:dyDescent="0.25">
      <c r="A179" s="7" t="s">
        <v>6</v>
      </c>
      <c r="B179" s="7" t="s">
        <v>216</v>
      </c>
      <c r="C179" s="7" t="s">
        <v>217</v>
      </c>
      <c r="D179" s="8">
        <v>11676000</v>
      </c>
      <c r="G179"/>
      <c r="H179"/>
    </row>
    <row r="180" spans="1:8" x14ac:dyDescent="0.25">
      <c r="A180" s="7" t="s">
        <v>41</v>
      </c>
      <c r="B180" s="7" t="s">
        <v>42</v>
      </c>
      <c r="C180" s="7" t="s">
        <v>43</v>
      </c>
      <c r="D180" s="8">
        <v>11740000</v>
      </c>
      <c r="G180"/>
      <c r="H180"/>
    </row>
    <row r="181" spans="1:8" x14ac:dyDescent="0.25">
      <c r="A181" s="7" t="s">
        <v>6</v>
      </c>
      <c r="B181" s="7" t="s">
        <v>7</v>
      </c>
      <c r="C181" s="7" t="s">
        <v>8</v>
      </c>
      <c r="D181" s="8">
        <v>28818000</v>
      </c>
      <c r="G181"/>
      <c r="H181"/>
    </row>
    <row r="182" spans="1:8" x14ac:dyDescent="0.25">
      <c r="A182" s="7" t="s">
        <v>6</v>
      </c>
      <c r="B182" s="7" t="s">
        <v>57</v>
      </c>
      <c r="C182" s="7" t="s">
        <v>58</v>
      </c>
      <c r="D182" s="8">
        <v>15513000</v>
      </c>
      <c r="E182"/>
      <c r="F182"/>
      <c r="G182"/>
      <c r="H182"/>
    </row>
    <row r="183" spans="1:8" x14ac:dyDescent="0.25">
      <c r="A183" s="7" t="s">
        <v>6</v>
      </c>
      <c r="B183" s="7" t="s">
        <v>155</v>
      </c>
      <c r="C183" s="7" t="s">
        <v>156</v>
      </c>
      <c r="D183" s="8">
        <v>12829000</v>
      </c>
      <c r="E183"/>
      <c r="F183"/>
      <c r="G183"/>
      <c r="H183"/>
    </row>
    <row r="184" spans="1:8" x14ac:dyDescent="0.25">
      <c r="A184" s="7" t="s">
        <v>6</v>
      </c>
      <c r="B184" s="7" t="s">
        <v>218</v>
      </c>
      <c r="C184" s="7" t="s">
        <v>219</v>
      </c>
      <c r="D184" s="8">
        <v>16249000</v>
      </c>
      <c r="E184"/>
      <c r="F184"/>
      <c r="G184"/>
      <c r="H184"/>
    </row>
    <row r="185" spans="1:8" x14ac:dyDescent="0.25">
      <c r="A185" s="7" t="s">
        <v>6</v>
      </c>
      <c r="B185" s="7" t="s">
        <v>53</v>
      </c>
      <c r="C185" s="7" t="s">
        <v>54</v>
      </c>
      <c r="D185" s="8">
        <v>16133760</v>
      </c>
      <c r="E185"/>
      <c r="F185"/>
      <c r="G185"/>
      <c r="H185"/>
    </row>
    <row r="186" spans="1:8" x14ac:dyDescent="0.25">
      <c r="A186" s="13" t="s">
        <v>46</v>
      </c>
      <c r="B186" s="1" t="s">
        <v>185</v>
      </c>
      <c r="C186" s="1" t="s">
        <v>186</v>
      </c>
      <c r="D186" s="8">
        <v>45000000</v>
      </c>
      <c r="F186"/>
      <c r="G186"/>
      <c r="H186"/>
    </row>
    <row r="187" spans="1:8" x14ac:dyDescent="0.25">
      <c r="A187" s="7" t="s">
        <v>6</v>
      </c>
      <c r="B187" s="7" t="s">
        <v>49</v>
      </c>
      <c r="C187" s="7" t="s">
        <v>50</v>
      </c>
      <c r="D187" s="8">
        <v>124883000</v>
      </c>
      <c r="E187"/>
      <c r="F187"/>
      <c r="G187"/>
      <c r="H187"/>
    </row>
    <row r="188" spans="1:8" x14ac:dyDescent="0.25">
      <c r="A188" s="7" t="s">
        <v>3</v>
      </c>
      <c r="B188" s="7" t="s">
        <v>59</v>
      </c>
      <c r="C188" s="7" t="s">
        <v>60</v>
      </c>
      <c r="D188" s="8">
        <v>67711225</v>
      </c>
      <c r="E188" s="9"/>
      <c r="F188"/>
      <c r="G188"/>
      <c r="H188"/>
    </row>
    <row r="189" spans="1:8" x14ac:dyDescent="0.25">
      <c r="A189" s="7" t="s">
        <v>0</v>
      </c>
      <c r="B189" s="7" t="s">
        <v>145</v>
      </c>
      <c r="C189" s="7" t="s">
        <v>146</v>
      </c>
      <c r="D189" s="8">
        <v>34251000</v>
      </c>
      <c r="E189"/>
      <c r="F189"/>
      <c r="G189"/>
      <c r="H189"/>
    </row>
    <row r="190" spans="1:8" x14ac:dyDescent="0.25">
      <c r="A190" s="7" t="s">
        <v>6</v>
      </c>
      <c r="B190" s="7" t="s">
        <v>61</v>
      </c>
      <c r="C190" s="7" t="s">
        <v>62</v>
      </c>
      <c r="D190" s="8">
        <v>117548000</v>
      </c>
      <c r="E190"/>
      <c r="F190"/>
      <c r="G190"/>
      <c r="H190"/>
    </row>
    <row r="191" spans="1:8" x14ac:dyDescent="0.25">
      <c r="A191" s="7" t="s">
        <v>3</v>
      </c>
      <c r="B191" s="7" t="s">
        <v>9</v>
      </c>
      <c r="C191" s="7" t="s">
        <v>10</v>
      </c>
      <c r="D191" s="8">
        <v>80842446</v>
      </c>
      <c r="E191"/>
      <c r="F191"/>
      <c r="G191"/>
      <c r="H191"/>
    </row>
    <row r="192" spans="1:8" x14ac:dyDescent="0.25">
      <c r="A192" s="7" t="s">
        <v>6</v>
      </c>
      <c r="B192" s="7" t="s">
        <v>55</v>
      </c>
      <c r="C192" s="7" t="s">
        <v>56</v>
      </c>
      <c r="D192" s="8">
        <v>20119000</v>
      </c>
      <c r="E192"/>
      <c r="F192"/>
      <c r="G192"/>
      <c r="H192"/>
    </row>
    <row r="193" spans="1:8" x14ac:dyDescent="0.25">
      <c r="A193" s="7" t="s">
        <v>6</v>
      </c>
      <c r="B193" s="7" t="s">
        <v>51</v>
      </c>
      <c r="C193" s="7" t="s">
        <v>52</v>
      </c>
      <c r="D193" s="8">
        <v>90672000</v>
      </c>
      <c r="E193"/>
      <c r="F193"/>
      <c r="G193"/>
      <c r="H193"/>
    </row>
    <row r="194" spans="1:8" x14ac:dyDescent="0.25">
      <c r="A194" s="7" t="s">
        <v>41</v>
      </c>
      <c r="B194" s="7" t="s">
        <v>209</v>
      </c>
      <c r="C194" s="7" t="s">
        <v>210</v>
      </c>
      <c r="D194" s="8">
        <v>347089777</v>
      </c>
      <c r="E194"/>
      <c r="F194"/>
      <c r="G194"/>
      <c r="H194"/>
    </row>
    <row r="195" spans="1:8" x14ac:dyDescent="0.25">
      <c r="A195"/>
      <c r="B195" t="s">
        <v>368</v>
      </c>
      <c r="C195" t="s">
        <v>369</v>
      </c>
      <c r="D195" s="6">
        <v>0</v>
      </c>
      <c r="E195"/>
      <c r="F195"/>
      <c r="G195"/>
      <c r="H195"/>
    </row>
    <row r="196" spans="1:8" x14ac:dyDescent="0.25">
      <c r="A196" s="7" t="s">
        <v>6</v>
      </c>
      <c r="B196" s="7" t="s">
        <v>147</v>
      </c>
      <c r="C196" s="7" t="s">
        <v>148</v>
      </c>
      <c r="D196" s="8">
        <v>14109000</v>
      </c>
      <c r="E196" s="9"/>
      <c r="F196"/>
      <c r="G196"/>
      <c r="H196"/>
    </row>
    <row r="198" spans="1:8" x14ac:dyDescent="0.25">
      <c r="D198" s="6">
        <f>SUM(D2:D197)</f>
        <v>17111443849.699999</v>
      </c>
    </row>
  </sheetData>
  <autoFilter ref="A1:D1" xr:uid="{00000000-0009-0000-0000-000002000000}"/>
  <sortState xmlns:xlrd2="http://schemas.microsoft.com/office/spreadsheetml/2017/richdata2" ref="A2:D198">
    <sortCondition ref="C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H22_M1_limity_final</vt:lpstr>
      <vt:lpstr>H22_M1_limity</vt:lpstr>
      <vt:lpstr>H22_M1_org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phpMyAdmin 4.6.6deb4+deb9u2</dc:creator>
  <cp:lastModifiedBy>Budský Jan</cp:lastModifiedBy>
  <dcterms:created xsi:type="dcterms:W3CDTF">2022-06-16T17:47:14Z</dcterms:created>
  <dcterms:modified xsi:type="dcterms:W3CDTF">2022-09-01T09:05:18Z</dcterms:modified>
</cp:coreProperties>
</file>