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bookViews>
    <workbookView xWindow="-120" yWindow="-120" windowWidth="29040" windowHeight="15840"/>
  </bookViews>
  <sheets>
    <sheet name="Prostředky na obnovu" sheetId="2" r:id="rId1"/>
    <sheet name="Členění položky nájem" sheetId="1" r:id="rId2"/>
    <sheet name="Přiměřený zisk v pachtovném" sheetId="3" r:id="rId3"/>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5" i="3" l="1"/>
  <c r="F15" i="3"/>
  <c r="E15" i="3"/>
  <c r="D15" i="3"/>
  <c r="G13" i="3"/>
  <c r="F13" i="3"/>
  <c r="E13" i="3"/>
  <c r="D13" i="3"/>
  <c r="K13" i="1" l="1"/>
  <c r="I13" i="1"/>
  <c r="J13" i="1"/>
  <c r="H13" i="1"/>
  <c r="G9" i="3"/>
  <c r="E9" i="3"/>
  <c r="F9" i="3"/>
  <c r="G7" i="3"/>
  <c r="F7" i="3"/>
  <c r="E7" i="3"/>
  <c r="D7" i="3"/>
  <c r="D9" i="3" s="1"/>
  <c r="K11" i="1" l="1"/>
  <c r="J11" i="1"/>
  <c r="I11" i="1" l="1"/>
  <c r="H11" i="1"/>
</calcChain>
</file>

<file path=xl/comments1.xml><?xml version="1.0" encoding="utf-8"?>
<comments xmlns="http://schemas.openxmlformats.org/spreadsheetml/2006/main">
  <authors>
    <author>Vladimír Ulrich</author>
  </authors>
  <commentList>
    <comment ref="G5" authorId="0">
      <text>
        <r>
          <rPr>
            <b/>
            <sz val="9"/>
            <color indexed="81"/>
            <rFont val="Tahoma"/>
            <family val="2"/>
            <charset val="238"/>
          </rPr>
          <t>Jedná se o vykazování finančních prostředků na obnovu, které vlastník  za období od roku 2009 včetně kalendářního roku, za který je Porovnání sestavováno vytvořil, resp. měl k dispozici bez ohledu na to, zda byly tyto prostředky vytvořeny v rámci ceny pro vodné a stočné nebo z jiných zdrojů. U všech uvedených sloupců se uvádějí hodnoty vždy pro ten infrastrukturní majetek, ke kterému se daný výpočet (kalkulace ceny) vztahuje. Zadává se ve všech typech porovnání.</t>
        </r>
      </text>
    </comment>
    <comment ref="G6" authorId="0">
      <text>
        <r>
          <rPr>
            <b/>
            <sz val="9"/>
            <color indexed="81"/>
            <rFont val="Tahoma"/>
            <family val="2"/>
            <charset val="238"/>
          </rPr>
          <t xml:space="preserve">Uvádí se finanční prostředky na obnovu, které vlastník za období od roku 2009 včetně kalendářního roku, za který je Porovnání sestavováno vyčerpal resp. skutečně použil na financování obnovy vodovodů nebo kanalizací bez ohledu na to, zda byly tyto prostředky vytvořeny v rámci ceny pro vodné a stočné nebo z jiných zdrojů. Pokud nebyly finanční prostředky na obnovu ve sledovaném období v plné výši použity na obnovu, tvoří rozdíl mezi tvorbou a čerpáním rezervu finančních prostředků, které musí mít vlastník k dispozici např. na bankovním účtu a to k datu, ke kterému Porovnání podává.  Případný zjištěný rozdíl v hodnotě finančních prostředků vedených na bankovních účtech či v jiné prokazatelné formě finančního vyjádření akumulovaných prostředků k datu podání hlášení, lze zdůvodnit pouze jejich čerpáním na obnovu v období od 1. 1. aktuálního roku do data podání hlášení. 
 U všech uvedených sloupců se uvádějí hodnoty vždy pro ten infrastrukturní majetek, ke kterému se daný výpočet (kalkulace ceny) vztahuje. Zadává se ve všech typech porovnání.
</t>
        </r>
      </text>
    </comment>
    <comment ref="G7" authorId="0">
      <text>
        <r>
          <rPr>
            <b/>
            <sz val="9"/>
            <color indexed="81"/>
            <rFont val="Tahoma"/>
            <family val="2"/>
            <charset val="238"/>
          </rPr>
          <t>Vykazuje se skutečná tvorba finančních prostředků na obnovu, nikoliv plán za předchozí kalendářní rok v členění na finanční prostředky tvořené z vodného nebo stočného a ostatní. Dále se zde vykazuje skutečné čerpání finančních prostředků na obnovu vodovodů a kanalizací za kalendářní rok. Jedná se o finanční prostředky, které byly skutečně použity na financování obnovy vodovodů nebo kanalizací bez ohledu na to, zda byly tyto prostředky vytvořeny v rámci ceny pro vodné a stočné nebo z jiných zdrojů. U všech uvedených sloupců se uvádějí hodnoty vždy pro ten infrastrukturní majetek, ke kterému se daný výpočet (kalkulace ceny) vztahuje. Zadává se ve všech typech porovnání.</t>
        </r>
      </text>
    </comment>
    <comment ref="G8" authorId="0">
      <text>
        <r>
          <rPr>
            <b/>
            <sz val="9"/>
            <color indexed="81"/>
            <rFont val="Tahoma"/>
            <family val="2"/>
            <charset val="238"/>
          </rPr>
          <t>Vykazuje se skutečná tvorba finančních prostředků na obnovu, nikoliv plán za předchozí kalendářní rok v členění na finanční prostředky tvořené z vodného nebo stočného a ostatní. Dále se zde vykazuje skutečné čerpání finančních prostředků na obnovu vodovodů a kanalizací za kalendářní rok. Jedná se o finanční prostředky, které byly skutečně použity na financování obnovy vodovodů nebo kanalizací bez ohledu na to, zda byly tyto prostředky vytvořeny v rámci ceny pro vodné a stočné nebo z jiných zdrojů. U všech uvedených sloupců se uvádějí hodnoty vždy pro ten infrastrukturní majetek, ke kterému se daný výpočet (kalkulace ceny) vztahuje. Zadává se ve všech typech porovnání.</t>
        </r>
      </text>
    </comment>
    <comment ref="G9" authorId="0">
      <text>
        <r>
          <rPr>
            <b/>
            <sz val="9"/>
            <color indexed="81"/>
            <rFont val="Tahoma"/>
            <family val="2"/>
            <charset val="238"/>
          </rPr>
          <t>Vykazuje se skutečná tvorba finančních prostředků na obnovu, nikoliv plán za předchozí kalendářní rok v členění na finanční prostředky tvořené z vodného nebo stočného a ostatní. Dále se zde vykazuje skutečné čerpání finančních prostředků na obnovu vodovodů a kanalizací za kalendářní rok. Jedná se o finanční prostředky, které byly skutečně použity na financování obnovy vodovodů nebo kanalizací bez ohledu na to, zda byly tyto prostředky vytvořeny v rámci ceny pro vodné a stočné nebo z jiných zdrojů. U všech uvedených sloupců se uvádějí hodnoty vždy pro ten infrastrukturní majetek, ke kterému se daný výpočet (kalkulace ceny) vztahuje. Zadává se ve všech typech porovnání.</t>
        </r>
      </text>
    </comment>
  </commentList>
</comments>
</file>

<file path=xl/comments2.xml><?xml version="1.0" encoding="utf-8"?>
<comments xmlns="http://schemas.openxmlformats.org/spreadsheetml/2006/main">
  <authors>
    <author>Vladimír Ulrich</author>
    <author>UlrichV</author>
  </authors>
  <commentList>
    <comment ref="B6" authorId="0">
      <text>
        <r>
          <rPr>
            <b/>
            <sz val="9"/>
            <color indexed="81"/>
            <rFont val="Tahoma"/>
            <family val="2"/>
            <charset val="238"/>
          </rPr>
          <t xml:space="preserve">celková výše nájemného infrastrukturního majetku skutečně fakturovaného vlastníkem infrastrukturního majetku za příslušný kalendářní rok (popřípadě jeho část), za který je Porovnání sestavováno a se kterým věcně i časově souvisí. </t>
        </r>
      </text>
    </comment>
    <comment ref="B7" authorId="0">
      <text>
        <r>
          <rPr>
            <b/>
            <sz val="9"/>
            <color indexed="81"/>
            <rFont val="Tahoma"/>
            <family val="2"/>
            <charset val="238"/>
          </rPr>
          <t>Souhrn účetních odpisů propachtovaného (pronajatého) infrastrukturního majetku vlastníka</t>
        </r>
      </text>
    </comment>
    <comment ref="B8" authorId="0">
      <text>
        <r>
          <rPr>
            <b/>
            <sz val="9"/>
            <color indexed="81"/>
            <rFont val="Tahoma"/>
            <family val="2"/>
            <charset val="238"/>
          </rPr>
          <t>Celková výše nákladů na opravy s charakterem obnovy propachtovaného majetku hrazená vlastníkem</t>
        </r>
      </text>
    </comment>
    <comment ref="B9" authorId="1">
      <text>
        <r>
          <rPr>
            <b/>
            <sz val="9"/>
            <color indexed="81"/>
            <rFont val="Tahoma"/>
            <charset val="1"/>
          </rPr>
          <t>Celková výše nákladů na opravy ostatní a údržbu propachtovaného infrastrukturního majetku hrazená jeho vlastníkem</t>
        </r>
      </text>
    </comment>
    <comment ref="B10" authorId="0">
      <text>
        <r>
          <rPr>
            <b/>
            <sz val="9"/>
            <color indexed="81"/>
            <rFont val="Tahoma"/>
            <family val="2"/>
            <charset val="238"/>
          </rPr>
          <t>ostatní nákladové prostředky zahrnuté v pachtovném mimo položek 4.4.1, 4.4.2 a 4.4.3</t>
        </r>
      </text>
    </comment>
    <comment ref="B11" authorId="0">
      <text>
        <r>
          <rPr>
            <b/>
            <sz val="9"/>
            <color indexed="81"/>
            <rFont val="Tahoma"/>
            <family val="2"/>
            <charset val="238"/>
          </rPr>
          <t>rozdíl položky 4.3 Nájem a součtu položek 4.3.1, 4.3.2, 4.3.3 a 4.3.4. Jedná se o část zisku vlastníka z nájemného. Záporný rozdíl (ztráta) upozorňuje na dotování nájmu z jiných zdrojů vlastníka infrastruktury.</t>
        </r>
      </text>
    </comment>
    <comment ref="B12" authorId="1">
      <text>
        <r>
          <rPr>
            <b/>
            <sz val="9"/>
            <color indexed="81"/>
            <rFont val="Tahoma"/>
            <charset val="1"/>
          </rPr>
          <t>Finanční prostředky zahrnuté do pachtovného podle plánu financování, ponížené o odpisy propachtovaného a opravy 
s charakterem obnovy tohoto majetku</t>
        </r>
      </text>
    </comment>
    <comment ref="B13" authorId="0">
      <text>
        <r>
          <rPr>
            <b/>
            <sz val="9"/>
            <color indexed="81"/>
            <rFont val="Tahoma"/>
            <family val="2"/>
            <charset val="238"/>
          </rPr>
          <t>plně obnovující pachtovné
Jedná se o teoretickou výši nájemného, která pokrývá veškeré související náklady</t>
        </r>
      </text>
    </comment>
    <comment ref="B14" authorId="0">
      <text>
        <r>
          <rPr>
            <b/>
            <sz val="9"/>
            <color indexed="81"/>
            <rFont val="Tahoma"/>
            <family val="2"/>
            <charset val="238"/>
          </rPr>
          <t>Roční potřeba peněžních prostředků na obnovu propachtovaného majetku na rok</t>
        </r>
      </text>
    </comment>
    <comment ref="B15" authorId="0">
      <text>
        <r>
          <rPr>
            <b/>
            <sz val="9"/>
            <color indexed="81"/>
            <rFont val="Tahoma"/>
            <family val="2"/>
            <charset val="238"/>
          </rPr>
          <t>prostředky na obnovu propachtovaného majetku na rok z pachtovného</t>
        </r>
      </text>
    </comment>
  </commentList>
</comments>
</file>

<file path=xl/sharedStrings.xml><?xml version="1.0" encoding="utf-8"?>
<sst xmlns="http://schemas.openxmlformats.org/spreadsheetml/2006/main" count="108" uniqueCount="80">
  <si>
    <t>Řádek</t>
  </si>
  <si>
    <t>Nákladové položky</t>
  </si>
  <si>
    <t>Měrná</t>
  </si>
  <si>
    <t>jedn.</t>
  </si>
  <si>
    <t>mil.Kč.</t>
  </si>
  <si>
    <t>Skutečnost</t>
  </si>
  <si>
    <t>4.3.5</t>
  </si>
  <si>
    <t>IČO</t>
  </si>
  <si>
    <t>Název</t>
  </si>
  <si>
    <t>Skutečnost za uvedené období v mil.Kč.</t>
  </si>
  <si>
    <t>Voda pitná</t>
  </si>
  <si>
    <t>Voda odpadní</t>
  </si>
  <si>
    <t>Od roku 2009 celkem</t>
  </si>
  <si>
    <t>Tvorba</t>
  </si>
  <si>
    <t>Čerpání</t>
  </si>
  <si>
    <t>Za kalendářní</t>
  </si>
  <si>
    <t>finanční prostředky z vodného/stočného</t>
  </si>
  <si>
    <t>rok 2019</t>
  </si>
  <si>
    <t>finanční prostředky ostatní</t>
  </si>
  <si>
    <t>Vypracoval:</t>
  </si>
  <si>
    <t>Kontroloval:</t>
  </si>
  <si>
    <t>Telefon:</t>
  </si>
  <si>
    <t>E-mail:</t>
  </si>
  <si>
    <t>Datum:</t>
  </si>
  <si>
    <t>Schválil:</t>
  </si>
  <si>
    <t>4.4.</t>
  </si>
  <si>
    <t>Pachtovné (nájemné) infrastrukturního majetku</t>
  </si>
  <si>
    <t>odpisy propachtovaného (pronajatého) majetku</t>
  </si>
  <si>
    <t>opravy infrastrukturního majetku obnovující, které hradí vlastník</t>
  </si>
  <si>
    <t>4.4.1</t>
  </si>
  <si>
    <t>4.4.2</t>
  </si>
  <si>
    <t>4.4.3</t>
  </si>
  <si>
    <t>opravy infrastrukturního majetku ostatní, které hradí vlastník</t>
  </si>
  <si>
    <t>mil. Kč</t>
  </si>
  <si>
    <t>4.4.4</t>
  </si>
  <si>
    <t>4.4.6</t>
  </si>
  <si>
    <t>4.4.7</t>
  </si>
  <si>
    <t>4.4.8</t>
  </si>
  <si>
    <t>4.4.9</t>
  </si>
  <si>
    <t>zisk/ztráta</t>
  </si>
  <si>
    <t>z ř. 4.4.5 prostředky na obnovu propachtovaného majetku z pachtovného (nájemného)</t>
  </si>
  <si>
    <t>plně obnovující pachtovné</t>
  </si>
  <si>
    <t>ostatní nákladové položky zahrnuté v pachtovném mimo 4.4.1, 4.4.2 a 4.4.3</t>
  </si>
  <si>
    <t>prostředky obnovy propachtovaného majetku na rok 2024 podle PFO jeho vlastníka</t>
  </si>
  <si>
    <t>z toho prostředky na obnovu z pachtovného (nájemného) na rok 2024</t>
  </si>
  <si>
    <t>Tabulka č. 3: Kalkulace pachtovného resp. nájemného vlastníka</t>
  </si>
  <si>
    <t>Tabulka č. 5: Tvorba a čerpání prostředků na obnovu infrastrukturního majetku</t>
  </si>
  <si>
    <t>Kalkulace</t>
  </si>
  <si>
    <t>Tabulka č. 7</t>
  </si>
  <si>
    <t>Pitná voda</t>
  </si>
  <si>
    <t>Odpadní voda</t>
  </si>
  <si>
    <t>Kalkulační položky</t>
  </si>
  <si>
    <t>Přiměřený zisk uplatněný v pachtovném (nájemném) dle bodu (5) písm.a) výměru MF</t>
  </si>
  <si>
    <t>4.4.5.1</t>
  </si>
  <si>
    <t>Reprodukční hodnota infrastrukturního majetku, který vlastník pronajímá</t>
  </si>
  <si>
    <t>mil.Kč</t>
  </si>
  <si>
    <t>4.4.5.2</t>
  </si>
  <si>
    <t>Míra návratnosti (Mv)</t>
  </si>
  <si>
    <t>%</t>
  </si>
  <si>
    <t>4.4.5.3</t>
  </si>
  <si>
    <t>Zisk zajišťující návratnost kapitálu vlastníka (ZNKV)</t>
  </si>
  <si>
    <t>4.4.5.4</t>
  </si>
  <si>
    <t>Navýšení zisku o částku, která bude skutečné vyčerpána podle PFO a která není v kalkulaci uplatněna</t>
  </si>
  <si>
    <t>4.4.5.5</t>
  </si>
  <si>
    <t>Celkový zisk v pachtovném (nájemném) zajišťující návratnost kapitálu vlastníka</t>
  </si>
  <si>
    <t>Meziroční nárůst zisku v pachtovném (nájemném) dle bodu (5) písm.b) výměru MF</t>
  </si>
  <si>
    <t>4.4.5.6</t>
  </si>
  <si>
    <t>Kč/m3</t>
  </si>
  <si>
    <t>4.4.5.7</t>
  </si>
  <si>
    <t>Míra meziročního nárůstu zisku na 1 m3</t>
  </si>
  <si>
    <t>4.4.5.8</t>
  </si>
  <si>
    <t>Hodnota zisku s uplatněním limitu meziročního nárůstu přiměřeného zisku</t>
  </si>
  <si>
    <t>Přiměřený zisk dle bodu (5) písm.a) a b) výměru MF</t>
  </si>
  <si>
    <t>4.4.5.9</t>
  </si>
  <si>
    <t>Přiměřený zisk podle bodu (5) písm. a) a písm. b) výměru MF</t>
  </si>
  <si>
    <t>4.4.5</t>
  </si>
  <si>
    <t>Skutečně uplatněný zisk/ztráta resp. kalkulační zisk/ztráta</t>
  </si>
  <si>
    <t>Kalkulace přiměřeného zisku pro pachovatele/nájemce ve vodném a stočném</t>
  </si>
  <si>
    <t>Hodnota přiměřeného zisku v pachtovném (nájemném) na 1 m3 pro rok t-1</t>
  </si>
  <si>
    <t>verze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</si>
</sst>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
    <numFmt numFmtId="165" formatCode="#0.000000"/>
    <numFmt numFmtId="166" formatCode="#0.00"/>
  </numFmts>
  <fonts count="5" x14ac:knownFonts="1">
    <font>
      <sz val="11"/>
      <color theme="1"/>
      <name val="Calibri"/>
      <family val="2"/>
      <charset val="238"/>
      <scheme val="minor"/>
    </font>
    <font>
      <b/>
      <sz val="9"/>
      <color indexed="81"/>
      <name val="Tahoma"/>
      <family val="2"/>
      <charset val="238"/>
    </font>
    <font>
      <sz val="16"/>
      <color theme="1"/>
      <name val="Calibri"/>
      <family val="2"/>
      <charset val="238"/>
      <scheme val="minor"/>
    </font>
    <font>
      <sz val="7"/>
      <color theme="1"/>
      <name val="Arial"/>
      <family val="2"/>
      <charset val="238"/>
    </font>
    <font>
      <b/>
      <sz val="9"/>
      <color indexed="81"/>
      <name val="Tahoma"/>
      <charset val="1"/>
    </font>
  </fonts>
  <fills count="7">
    <fill>
      <patternFill patternType="none"/>
    </fill>
    <fill>
      <patternFill patternType="gray125"/>
    </fill>
    <fill>
      <patternFill patternType="solid">
        <fgColor theme="2" tint="-9.9978637043366805E-2"/>
        <bgColor indexed="64"/>
      </patternFill>
    </fill>
    <fill>
      <patternFill patternType="solid">
        <fgColor theme="2" tint="-9.9948118533890809E-2"/>
        <bgColor indexed="64"/>
      </patternFill>
    </fill>
    <fill>
      <patternFill patternType="solid">
        <fgColor theme="0" tint="-0.24994659260841701"/>
        <bgColor indexed="64"/>
      </patternFill>
    </fill>
    <fill>
      <patternFill patternType="solid">
        <fgColor rgb="FFE6E6E6"/>
        <bgColor indexed="64"/>
      </patternFill>
    </fill>
    <fill>
      <patternFill patternType="solid">
        <fgColor theme="2"/>
        <bgColor indexed="64"/>
      </patternFill>
    </fill>
  </fills>
  <borders count="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3">
    <xf numFmtId="0" fontId="0" fillId="0" borderId="0" xfId="0"/>
    <xf numFmtId="0" fontId="0" fillId="0" borderId="0" xfId="0"/>
    <xf numFmtId="165" fontId="0" fillId="0" borderId="2" xfId="0" applyNumberFormat="1" applyFont="1" applyBorder="1"/>
    <xf numFmtId="165" fontId="0" fillId="0" borderId="5" xfId="0" applyNumberFormat="1" applyFont="1" applyBorder="1"/>
    <xf numFmtId="0" fontId="0" fillId="2" borderId="2" xfId="0" applyFont="1" applyFill="1" applyBorder="1"/>
    <xf numFmtId="0" fontId="0" fillId="2" borderId="2" xfId="0" applyFont="1" applyFill="1" applyBorder="1" applyAlignment="1">
      <alignment horizontal="center"/>
    </xf>
    <xf numFmtId="0" fontId="0" fillId="2" borderId="5" xfId="0" applyFont="1" applyFill="1" applyBorder="1" applyAlignment="1">
      <alignment horizontal="center"/>
    </xf>
    <xf numFmtId="0" fontId="0" fillId="2" borderId="1" xfId="0" applyFont="1" applyFill="1" applyBorder="1"/>
    <xf numFmtId="0" fontId="0" fillId="2" borderId="5" xfId="0" applyFill="1" applyBorder="1"/>
    <xf numFmtId="0" fontId="0" fillId="2" borderId="5" xfId="0" applyFill="1" applyBorder="1" applyAlignment="1">
      <alignment horizontal="center"/>
    </xf>
    <xf numFmtId="0" fontId="0" fillId="2" borderId="4" xfId="0" applyFill="1" applyBorder="1" applyAlignment="1">
      <alignment horizontal="center"/>
    </xf>
    <xf numFmtId="49" fontId="0" fillId="2" borderId="5" xfId="0" applyNumberFormat="1" applyFill="1" applyBorder="1"/>
    <xf numFmtId="164" fontId="0" fillId="0" borderId="5" xfId="0" applyNumberFormat="1" applyBorder="1"/>
    <xf numFmtId="49" fontId="0" fillId="0" borderId="5" xfId="0" applyNumberFormat="1" applyBorder="1"/>
    <xf numFmtId="0" fontId="0" fillId="3" borderId="5" xfId="0" applyFill="1" applyBorder="1"/>
    <xf numFmtId="49" fontId="0" fillId="0" borderId="0" xfId="0" applyNumberFormat="1" applyFill="1" applyBorder="1"/>
    <xf numFmtId="49" fontId="0" fillId="0" borderId="0" xfId="0" applyNumberFormat="1" applyBorder="1"/>
    <xf numFmtId="0" fontId="0" fillId="0" borderId="0" xfId="0" applyFill="1" applyBorder="1"/>
    <xf numFmtId="0" fontId="0" fillId="2" borderId="6" xfId="0" applyFill="1" applyBorder="1"/>
    <xf numFmtId="0" fontId="0" fillId="2" borderId="7" xfId="0" applyFill="1" applyBorder="1"/>
    <xf numFmtId="164" fontId="0" fillId="0" borderId="8" xfId="0" applyNumberFormat="1" applyBorder="1"/>
    <xf numFmtId="0" fontId="0" fillId="3" borderId="5" xfId="0" applyFill="1" applyBorder="1" applyAlignment="1">
      <alignment horizontal="center"/>
    </xf>
    <xf numFmtId="0" fontId="0" fillId="3" borderId="0" xfId="0" applyFill="1" applyAlignment="1">
      <alignment horizontal="center"/>
    </xf>
    <xf numFmtId="0" fontId="3" fillId="5" borderId="3" xfId="0" applyFont="1" applyFill="1" applyBorder="1" applyAlignment="1">
      <alignment horizontal="right"/>
    </xf>
    <xf numFmtId="0" fontId="3" fillId="5" borderId="2" xfId="0" applyFont="1" applyFill="1" applyBorder="1"/>
    <xf numFmtId="0" fontId="3" fillId="5" borderId="2" xfId="0" applyFont="1" applyFill="1" applyBorder="1" applyAlignment="1">
      <alignment horizontal="center"/>
    </xf>
    <xf numFmtId="0" fontId="3" fillId="5" borderId="5" xfId="0" applyFont="1" applyFill="1" applyBorder="1" applyAlignment="1">
      <alignment horizontal="center"/>
    </xf>
    <xf numFmtId="49" fontId="3" fillId="5" borderId="2" xfId="0" applyNumberFormat="1" applyFont="1" applyFill="1" applyBorder="1" applyAlignment="1">
      <alignment horizontal="center"/>
    </xf>
    <xf numFmtId="165" fontId="3" fillId="0" borderId="2" xfId="0" applyNumberFormat="1" applyFont="1" applyBorder="1"/>
    <xf numFmtId="165" fontId="3" fillId="0" borderId="5" xfId="0" applyNumberFormat="1" applyFont="1" applyBorder="1"/>
    <xf numFmtId="166" fontId="3" fillId="6" borderId="2" xfId="0" applyNumberFormat="1" applyFont="1" applyFill="1" applyBorder="1" applyProtection="1"/>
    <xf numFmtId="166" fontId="3" fillId="6" borderId="5" xfId="0" applyNumberFormat="1" applyFont="1" applyFill="1" applyBorder="1" applyProtection="1"/>
    <xf numFmtId="165" fontId="3" fillId="6" borderId="2" xfId="0" applyNumberFormat="1" applyFont="1" applyFill="1" applyBorder="1" applyProtection="1"/>
    <xf numFmtId="165" fontId="3" fillId="6" borderId="5" xfId="0" applyNumberFormat="1" applyFont="1" applyFill="1" applyBorder="1" applyProtection="1"/>
    <xf numFmtId="165" fontId="3" fillId="6" borderId="2" xfId="0" applyNumberFormat="1" applyFont="1" applyFill="1" applyBorder="1"/>
    <xf numFmtId="165" fontId="3" fillId="6" borderId="5" xfId="0" applyNumberFormat="1" applyFont="1" applyFill="1" applyBorder="1"/>
    <xf numFmtId="165" fontId="3" fillId="0" borderId="2" xfId="0" applyNumberFormat="1" applyFont="1" applyBorder="1" applyProtection="1">
      <protection locked="0"/>
    </xf>
    <xf numFmtId="165" fontId="3" fillId="0" borderId="5" xfId="0" applyNumberFormat="1" applyFont="1" applyBorder="1" applyProtection="1">
      <protection locked="0"/>
    </xf>
    <xf numFmtId="164" fontId="0" fillId="6" borderId="5" xfId="0" applyNumberFormat="1" applyFill="1" applyBorder="1"/>
    <xf numFmtId="0" fontId="2" fillId="2" borderId="2" xfId="0" applyFont="1" applyFill="1" applyBorder="1" applyAlignment="1">
      <alignment horizontal="center"/>
    </xf>
    <xf numFmtId="0" fontId="2" fillId="2" borderId="1" xfId="0" applyFont="1" applyFill="1" applyBorder="1" applyAlignment="1">
      <alignment horizontal="center"/>
    </xf>
    <xf numFmtId="0" fontId="2" fillId="2" borderId="5" xfId="0" applyFont="1" applyFill="1" applyBorder="1" applyAlignment="1">
      <alignment horizontal="center"/>
    </xf>
    <xf numFmtId="0" fontId="0" fillId="2" borderId="2" xfId="0" applyFont="1" applyFill="1" applyBorder="1" applyAlignment="1">
      <alignment horizontal="center"/>
    </xf>
    <xf numFmtId="0" fontId="0" fillId="2" borderId="1" xfId="0" applyFont="1" applyFill="1" applyBorder="1" applyAlignment="1">
      <alignment horizontal="center"/>
    </xf>
    <xf numFmtId="0" fontId="0" fillId="2" borderId="3" xfId="0" applyFont="1" applyFill="1" applyBorder="1" applyAlignment="1">
      <alignment horizontal="center"/>
    </xf>
    <xf numFmtId="0" fontId="0" fillId="0" borderId="2" xfId="0" applyBorder="1"/>
    <xf numFmtId="0" fontId="0" fillId="0" borderId="1" xfId="0" applyBorder="1"/>
    <xf numFmtId="0" fontId="0" fillId="0" borderId="3" xfId="0" applyBorder="1"/>
    <xf numFmtId="0" fontId="0" fillId="0" borderId="2" xfId="0" applyBorder="1" applyAlignment="1">
      <alignment horizontal="left"/>
    </xf>
    <xf numFmtId="0" fontId="0" fillId="0" borderId="1" xfId="0" applyBorder="1" applyAlignment="1">
      <alignment horizontal="left"/>
    </xf>
    <xf numFmtId="0" fontId="0" fillId="0" borderId="3" xfId="0" applyBorder="1" applyAlignment="1">
      <alignment horizontal="left"/>
    </xf>
    <xf numFmtId="0" fontId="0" fillId="2" borderId="2" xfId="0" applyFill="1" applyBorder="1"/>
    <xf numFmtId="0" fontId="0" fillId="2" borderId="1" xfId="0" applyFill="1" applyBorder="1"/>
    <xf numFmtId="0" fontId="0" fillId="2" borderId="3" xfId="0" applyFill="1" applyBorder="1"/>
    <xf numFmtId="49" fontId="2" fillId="4" borderId="2" xfId="0" applyNumberFormat="1" applyFont="1" applyFill="1" applyBorder="1" applyAlignment="1"/>
    <xf numFmtId="0" fontId="2" fillId="4" borderId="1" xfId="0" applyFont="1" applyFill="1" applyBorder="1" applyAlignment="1"/>
    <xf numFmtId="0" fontId="0" fillId="0" borderId="1" xfId="0" applyBorder="1" applyAlignment="1"/>
    <xf numFmtId="0" fontId="0" fillId="0" borderId="3" xfId="0" applyBorder="1" applyAlignment="1"/>
    <xf numFmtId="0" fontId="0" fillId="4" borderId="2" xfId="0" applyFill="1" applyBorder="1" applyAlignment="1">
      <alignment horizontal="center"/>
    </xf>
    <xf numFmtId="0" fontId="0" fillId="0" borderId="3" xfId="0" applyBorder="1" applyAlignment="1">
      <alignment horizontal="center"/>
    </xf>
    <xf numFmtId="0" fontId="0" fillId="0" borderId="0" xfId="0" applyBorder="1"/>
    <xf numFmtId="0" fontId="0" fillId="2" borderId="2" xfId="0" applyFill="1" applyBorder="1" applyAlignment="1"/>
    <xf numFmtId="0" fontId="0" fillId="4" borderId="7" xfId="0" applyFill="1" applyBorder="1" applyAlignment="1">
      <alignment horizontal="center"/>
    </xf>
    <xf numFmtId="0" fontId="0" fillId="4" borderId="8" xfId="0" applyFill="1" applyBorder="1" applyAlignment="1">
      <alignment horizontal="center"/>
    </xf>
    <xf numFmtId="0" fontId="0" fillId="2" borderId="2" xfId="0" applyFill="1" applyBorder="1" applyAlignment="1">
      <alignment horizontal="center"/>
    </xf>
    <xf numFmtId="0" fontId="0" fillId="2" borderId="1" xfId="0" applyFill="1" applyBorder="1" applyAlignment="1">
      <alignment horizontal="center"/>
    </xf>
    <xf numFmtId="0" fontId="3" fillId="5" borderId="2" xfId="0" applyFont="1" applyFill="1" applyBorder="1"/>
    <xf numFmtId="0" fontId="3" fillId="0" borderId="1" xfId="0" applyFont="1" applyBorder="1"/>
    <xf numFmtId="0" fontId="3" fillId="0" borderId="3" xfId="0" applyFont="1" applyBorder="1"/>
    <xf numFmtId="0" fontId="3" fillId="5" borderId="2" xfId="0" applyFont="1" applyFill="1" applyBorder="1" applyAlignment="1">
      <alignment horizontal="left"/>
    </xf>
    <xf numFmtId="0" fontId="3" fillId="0" borderId="1" xfId="0" applyFont="1" applyBorder="1" applyAlignment="1">
      <alignment horizontal="left"/>
    </xf>
    <xf numFmtId="0" fontId="3" fillId="5" borderId="2" xfId="0" applyFont="1" applyFill="1" applyBorder="1" applyAlignment="1">
      <alignment horizontal="center"/>
    </xf>
    <xf numFmtId="0" fontId="3" fillId="5" borderId="5" xfId="0" applyFont="1" applyFill="1" applyBorder="1" applyAlignment="1">
      <alignment horizont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dimension ref="A1:K17"/>
  <sheetViews>
    <sheetView tabSelected="1" workbookViewId="0">
      <selection activeCell="J13" sqref="J13"/>
    </sheetView>
  </sheetViews>
  <sheetFormatPr defaultRowHeight="15" x14ac:dyDescent="0.25"/>
  <cols>
    <col min="1" max="1" width="5.140625" customWidth="1"/>
    <col min="2" max="2" width="25.42578125" customWidth="1"/>
    <col min="6" max="6" width="30.42578125" customWidth="1"/>
    <col min="8" max="8" width="19.7109375" customWidth="1"/>
    <col min="9" max="9" width="19.28515625" customWidth="1"/>
    <col min="11" max="11" width="11.5703125" customWidth="1"/>
  </cols>
  <sheetData>
    <row r="1" spans="1:11" x14ac:dyDescent="0.25">
      <c r="A1" s="11" t="s">
        <v>7</v>
      </c>
      <c r="B1" s="13"/>
      <c r="C1" s="1"/>
      <c r="D1" s="8" t="s">
        <v>8</v>
      </c>
      <c r="E1" s="45"/>
      <c r="F1" s="46"/>
      <c r="G1" s="46"/>
      <c r="H1" s="46"/>
      <c r="I1" s="47"/>
      <c r="K1" t="s">
        <v>79</v>
      </c>
    </row>
    <row r="3" spans="1:11" ht="21" x14ac:dyDescent="0.35">
      <c r="A3" s="39" t="s">
        <v>46</v>
      </c>
      <c r="B3" s="39"/>
      <c r="C3" s="40"/>
      <c r="D3" s="40"/>
      <c r="E3" s="40"/>
      <c r="F3" s="40"/>
      <c r="G3" s="40"/>
      <c r="H3" s="39"/>
      <c r="I3" s="41"/>
    </row>
    <row r="4" spans="1:11" x14ac:dyDescent="0.25">
      <c r="A4" s="4"/>
      <c r="B4" s="42" t="s">
        <v>9</v>
      </c>
      <c r="C4" s="43"/>
      <c r="D4" s="43"/>
      <c r="E4" s="43"/>
      <c r="F4" s="44"/>
      <c r="G4" s="4"/>
      <c r="H4" s="5" t="s">
        <v>10</v>
      </c>
      <c r="I4" s="6" t="s">
        <v>11</v>
      </c>
    </row>
    <row r="5" spans="1:11" x14ac:dyDescent="0.25">
      <c r="A5" s="4"/>
      <c r="B5" s="4" t="s">
        <v>12</v>
      </c>
      <c r="C5" s="7"/>
      <c r="D5" s="7"/>
      <c r="E5" s="7"/>
      <c r="F5" s="7"/>
      <c r="G5" s="5" t="s">
        <v>13</v>
      </c>
      <c r="H5" s="2"/>
      <c r="I5" s="3"/>
    </row>
    <row r="6" spans="1:11" x14ac:dyDescent="0.25">
      <c r="A6" s="4"/>
      <c r="B6" s="4"/>
      <c r="C6" s="7"/>
      <c r="D6" s="7"/>
      <c r="E6" s="7"/>
      <c r="F6" s="7"/>
      <c r="G6" s="5" t="s">
        <v>14</v>
      </c>
      <c r="H6" s="2"/>
      <c r="I6" s="3"/>
    </row>
    <row r="7" spans="1:11" x14ac:dyDescent="0.25">
      <c r="A7" s="4"/>
      <c r="B7" s="4" t="s">
        <v>15</v>
      </c>
      <c r="C7" s="7"/>
      <c r="D7" s="5" t="s">
        <v>13</v>
      </c>
      <c r="E7" s="4" t="s">
        <v>16</v>
      </c>
      <c r="F7" s="7"/>
      <c r="G7" s="7"/>
      <c r="H7" s="2"/>
      <c r="I7" s="3"/>
    </row>
    <row r="8" spans="1:11" x14ac:dyDescent="0.25">
      <c r="A8" s="4"/>
      <c r="B8" s="4" t="s">
        <v>17</v>
      </c>
      <c r="C8" s="7"/>
      <c r="D8" s="4"/>
      <c r="E8" s="4" t="s">
        <v>18</v>
      </c>
      <c r="F8" s="7"/>
      <c r="G8" s="7"/>
      <c r="H8" s="2"/>
      <c r="I8" s="3"/>
    </row>
    <row r="9" spans="1:11" x14ac:dyDescent="0.25">
      <c r="A9" s="4"/>
      <c r="B9" s="4"/>
      <c r="C9" s="7"/>
      <c r="D9" s="5" t="s">
        <v>14</v>
      </c>
      <c r="E9" s="4"/>
      <c r="F9" s="7"/>
      <c r="G9" s="7"/>
      <c r="H9" s="2"/>
      <c r="I9" s="3"/>
    </row>
    <row r="12" spans="1:11" x14ac:dyDescent="0.25">
      <c r="B12" s="14" t="s">
        <v>19</v>
      </c>
      <c r="C12" s="48"/>
      <c r="D12" s="49"/>
      <c r="E12" s="49"/>
      <c r="F12" s="49"/>
      <c r="G12" s="50"/>
    </row>
    <row r="13" spans="1:11" x14ac:dyDescent="0.25">
      <c r="B13" s="14" t="s">
        <v>20</v>
      </c>
      <c r="C13" s="48"/>
      <c r="D13" s="49"/>
      <c r="E13" s="49"/>
      <c r="F13" s="49"/>
      <c r="G13" s="50"/>
    </row>
    <row r="14" spans="1:11" x14ac:dyDescent="0.25">
      <c r="B14" s="14" t="s">
        <v>21</v>
      </c>
      <c r="C14" s="48"/>
      <c r="D14" s="49"/>
      <c r="E14" s="49"/>
      <c r="F14" s="49"/>
      <c r="G14" s="50"/>
    </row>
    <row r="15" spans="1:11" x14ac:dyDescent="0.25">
      <c r="B15" s="14" t="s">
        <v>22</v>
      </c>
      <c r="C15" s="48"/>
      <c r="D15" s="49"/>
      <c r="E15" s="49"/>
      <c r="F15" s="49"/>
      <c r="G15" s="50"/>
    </row>
    <row r="16" spans="1:11" x14ac:dyDescent="0.25">
      <c r="B16" s="14" t="s">
        <v>23</v>
      </c>
      <c r="C16" s="48"/>
      <c r="D16" s="49"/>
      <c r="E16" s="49"/>
      <c r="F16" s="49"/>
      <c r="G16" s="50"/>
    </row>
    <row r="17" spans="2:7" x14ac:dyDescent="0.25">
      <c r="B17" s="14" t="s">
        <v>24</v>
      </c>
      <c r="C17" s="48"/>
      <c r="D17" s="49"/>
      <c r="E17" s="49"/>
      <c r="F17" s="49"/>
      <c r="G17" s="50"/>
    </row>
  </sheetData>
  <protectedRanges>
    <protectedRange sqref="C12:G17" name="Oblast4"/>
    <protectedRange sqref="H5:I9" name="Oblast3"/>
    <protectedRange sqref="E1" name="Oblast2"/>
    <protectedRange sqref="B1" name="Oblast1"/>
  </protectedRanges>
  <mergeCells count="9">
    <mergeCell ref="A3:I3"/>
    <mergeCell ref="B4:F4"/>
    <mergeCell ref="E1:I1"/>
    <mergeCell ref="C17:G17"/>
    <mergeCell ref="C12:G12"/>
    <mergeCell ref="C13:G13"/>
    <mergeCell ref="C14:G14"/>
    <mergeCell ref="C15:G15"/>
    <mergeCell ref="C16:G16"/>
  </mergeCells>
  <pageMargins left="0.7" right="0.7" top="0.78740157499999996" bottom="0.78740157499999996"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dimension ref="A1:K15"/>
  <sheetViews>
    <sheetView workbookViewId="0">
      <selection activeCell="K6" sqref="K6"/>
    </sheetView>
  </sheetViews>
  <sheetFormatPr defaultRowHeight="15" x14ac:dyDescent="0.25"/>
  <cols>
    <col min="1" max="1" width="7" customWidth="1"/>
    <col min="2" max="2" width="15.85546875" customWidth="1"/>
    <col min="6" max="6" width="36.42578125" customWidth="1"/>
    <col min="7" max="7" width="11.140625" customWidth="1"/>
    <col min="8" max="8" width="18.28515625" customWidth="1"/>
    <col min="9" max="11" width="19.42578125" customWidth="1"/>
  </cols>
  <sheetData>
    <row r="1" spans="1:11" x14ac:dyDescent="0.25">
      <c r="A1" s="15"/>
      <c r="B1" s="16"/>
      <c r="D1" s="17"/>
      <c r="E1" s="60"/>
      <c r="F1" s="60"/>
      <c r="G1" s="60"/>
      <c r="H1" s="60"/>
      <c r="I1" s="60"/>
    </row>
    <row r="3" spans="1:11" ht="21" x14ac:dyDescent="0.35">
      <c r="A3" s="54" t="s">
        <v>45</v>
      </c>
      <c r="B3" s="55"/>
      <c r="C3" s="55"/>
      <c r="D3" s="55"/>
      <c r="E3" s="55"/>
      <c r="F3" s="55"/>
      <c r="G3" s="55"/>
      <c r="H3" s="55"/>
      <c r="I3" s="55"/>
      <c r="J3" s="56"/>
      <c r="K3" s="57"/>
    </row>
    <row r="4" spans="1:11" x14ac:dyDescent="0.25">
      <c r="A4" s="18"/>
      <c r="B4" s="19"/>
      <c r="C4" s="19"/>
      <c r="D4" s="19"/>
      <c r="E4" s="19"/>
      <c r="F4" s="19"/>
      <c r="G4" s="10" t="s">
        <v>2</v>
      </c>
      <c r="H4" s="62" t="s">
        <v>10</v>
      </c>
      <c r="I4" s="63"/>
      <c r="J4" s="58" t="s">
        <v>11</v>
      </c>
      <c r="K4" s="59"/>
    </row>
    <row r="5" spans="1:11" x14ac:dyDescent="0.25">
      <c r="A5" s="8" t="s">
        <v>0</v>
      </c>
      <c r="B5" s="64" t="s">
        <v>1</v>
      </c>
      <c r="C5" s="65"/>
      <c r="D5" s="65"/>
      <c r="E5" s="65"/>
      <c r="F5" s="65"/>
      <c r="G5" s="10" t="s">
        <v>3</v>
      </c>
      <c r="H5" s="9" t="s">
        <v>5</v>
      </c>
      <c r="I5" s="9" t="s">
        <v>47</v>
      </c>
      <c r="J5" s="21" t="s">
        <v>5</v>
      </c>
      <c r="K5" s="22" t="s">
        <v>47</v>
      </c>
    </row>
    <row r="6" spans="1:11" x14ac:dyDescent="0.25">
      <c r="A6" s="11" t="s">
        <v>25</v>
      </c>
      <c r="B6" s="51" t="s">
        <v>26</v>
      </c>
      <c r="C6" s="52"/>
      <c r="D6" s="52"/>
      <c r="E6" s="52"/>
      <c r="F6" s="53"/>
      <c r="G6" s="9" t="s">
        <v>4</v>
      </c>
      <c r="H6" s="12"/>
      <c r="I6" s="12"/>
      <c r="J6" s="12"/>
      <c r="K6" s="12"/>
    </row>
    <row r="7" spans="1:11" x14ac:dyDescent="0.25">
      <c r="A7" s="11" t="s">
        <v>29</v>
      </c>
      <c r="B7" s="51" t="s">
        <v>27</v>
      </c>
      <c r="C7" s="52"/>
      <c r="D7" s="52"/>
      <c r="E7" s="52"/>
      <c r="F7" s="53"/>
      <c r="G7" s="9" t="s">
        <v>4</v>
      </c>
      <c r="H7" s="12"/>
      <c r="I7" s="12"/>
      <c r="J7" s="12"/>
      <c r="K7" s="12"/>
    </row>
    <row r="8" spans="1:11" x14ac:dyDescent="0.25">
      <c r="A8" s="11" t="s">
        <v>30</v>
      </c>
      <c r="B8" s="51" t="s">
        <v>28</v>
      </c>
      <c r="C8" s="52"/>
      <c r="D8" s="52"/>
      <c r="E8" s="52"/>
      <c r="F8" s="53"/>
      <c r="G8" s="9" t="s">
        <v>4</v>
      </c>
      <c r="H8" s="12"/>
      <c r="I8" s="12"/>
      <c r="J8" s="12"/>
      <c r="K8" s="12"/>
    </row>
    <row r="9" spans="1:11" s="1" customFormat="1" x14ac:dyDescent="0.25">
      <c r="A9" s="11" t="s">
        <v>31</v>
      </c>
      <c r="B9" s="61" t="s">
        <v>32</v>
      </c>
      <c r="C9" s="56"/>
      <c r="D9" s="56"/>
      <c r="E9" s="56"/>
      <c r="F9" s="57"/>
      <c r="G9" s="9" t="s">
        <v>33</v>
      </c>
      <c r="H9" s="12"/>
      <c r="I9" s="12"/>
      <c r="J9" s="12"/>
      <c r="K9" s="12"/>
    </row>
    <row r="10" spans="1:11" x14ac:dyDescent="0.25">
      <c r="A10" s="11" t="s">
        <v>34</v>
      </c>
      <c r="B10" s="51" t="s">
        <v>42</v>
      </c>
      <c r="C10" s="52"/>
      <c r="D10" s="52"/>
      <c r="E10" s="52"/>
      <c r="F10" s="53"/>
      <c r="G10" s="9" t="s">
        <v>4</v>
      </c>
      <c r="H10" s="12"/>
      <c r="I10" s="12"/>
      <c r="J10" s="12"/>
      <c r="K10" s="12"/>
    </row>
    <row r="11" spans="1:11" x14ac:dyDescent="0.25">
      <c r="A11" s="11" t="s">
        <v>6</v>
      </c>
      <c r="B11" s="51" t="s">
        <v>39</v>
      </c>
      <c r="C11" s="52"/>
      <c r="D11" s="52"/>
      <c r="E11" s="52"/>
      <c r="F11" s="53"/>
      <c r="G11" s="9" t="s">
        <v>4</v>
      </c>
      <c r="H11" s="38">
        <f>H6 - H7 - H8 - H9 - H10</f>
        <v>0</v>
      </c>
      <c r="I11" s="38">
        <f xml:space="preserve"> I6 - I7 - I8 - I9 -I10</f>
        <v>0</v>
      </c>
      <c r="J11" s="38">
        <f xml:space="preserve"> J6 - J7 - J8 - J9 - J10</f>
        <v>0</v>
      </c>
      <c r="K11" s="38">
        <f xml:space="preserve"> K6 - K7 - K8 - K9 - K10</f>
        <v>0</v>
      </c>
    </row>
    <row r="12" spans="1:11" s="1" customFormat="1" x14ac:dyDescent="0.25">
      <c r="A12" s="11" t="s">
        <v>35</v>
      </c>
      <c r="B12" s="51" t="s">
        <v>40</v>
      </c>
      <c r="C12" s="52"/>
      <c r="D12" s="52"/>
      <c r="E12" s="52"/>
      <c r="F12" s="53"/>
      <c r="G12" s="9" t="s">
        <v>4</v>
      </c>
      <c r="H12" s="12"/>
      <c r="I12" s="12"/>
      <c r="J12" s="12"/>
      <c r="K12" s="12"/>
    </row>
    <row r="13" spans="1:11" s="1" customFormat="1" x14ac:dyDescent="0.25">
      <c r="A13" s="11" t="s">
        <v>36</v>
      </c>
      <c r="B13" s="51" t="s">
        <v>41</v>
      </c>
      <c r="C13" s="52"/>
      <c r="D13" s="52"/>
      <c r="E13" s="52"/>
      <c r="F13" s="53"/>
      <c r="G13" s="9" t="s">
        <v>4</v>
      </c>
      <c r="H13" s="38">
        <f>IF((H7+H9)&lt;H14,H9+H10+H14,H7+H8+H9+H10)</f>
        <v>0</v>
      </c>
      <c r="I13" s="38">
        <f>IF((I7+I9)&lt;I14,I9+I10+I14,I7+I8+I9+I10)</f>
        <v>0</v>
      </c>
      <c r="J13" s="38">
        <f>IF((J7+J9)&lt;J14,J9+J10+J14,J7+J8+J9+J10)</f>
        <v>0</v>
      </c>
      <c r="K13" s="38">
        <f>IF((K7+K9)&lt;K14,K9+K10+K14,K7+K8+K9+K10)</f>
        <v>0</v>
      </c>
    </row>
    <row r="14" spans="1:11" s="1" customFormat="1" x14ac:dyDescent="0.25">
      <c r="A14" s="11" t="s">
        <v>37</v>
      </c>
      <c r="B14" s="51" t="s">
        <v>43</v>
      </c>
      <c r="C14" s="52"/>
      <c r="D14" s="52"/>
      <c r="E14" s="52"/>
      <c r="F14" s="53"/>
      <c r="G14" s="9" t="s">
        <v>4</v>
      </c>
      <c r="H14" s="12"/>
      <c r="I14" s="12"/>
      <c r="J14" s="12"/>
      <c r="K14" s="12"/>
    </row>
    <row r="15" spans="1:11" s="1" customFormat="1" x14ac:dyDescent="0.25">
      <c r="A15" s="11" t="s">
        <v>38</v>
      </c>
      <c r="B15" s="51" t="s">
        <v>44</v>
      </c>
      <c r="C15" s="52"/>
      <c r="D15" s="52"/>
      <c r="E15" s="52"/>
      <c r="F15" s="53"/>
      <c r="G15" s="9" t="s">
        <v>4</v>
      </c>
      <c r="H15" s="12"/>
      <c r="I15" s="12"/>
      <c r="J15" s="12"/>
      <c r="K15" s="20"/>
    </row>
  </sheetData>
  <protectedRanges>
    <protectedRange sqref="H6:I10 H12:I15 J13:K13" name="Oblast3"/>
  </protectedRanges>
  <mergeCells count="15">
    <mergeCell ref="E1:I1"/>
    <mergeCell ref="B6:F6"/>
    <mergeCell ref="B7:F7"/>
    <mergeCell ref="B13:F13"/>
    <mergeCell ref="B14:F14"/>
    <mergeCell ref="B8:F8"/>
    <mergeCell ref="B10:F10"/>
    <mergeCell ref="B9:F9"/>
    <mergeCell ref="H4:I4"/>
    <mergeCell ref="B5:F5"/>
    <mergeCell ref="B15:F15"/>
    <mergeCell ref="B12:F12"/>
    <mergeCell ref="B11:F11"/>
    <mergeCell ref="A3:K3"/>
    <mergeCell ref="J4:K4"/>
  </mergeCells>
  <pageMargins left="0.7" right="0.7" top="0.78740157499999996" bottom="0.78740157499999996"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zoomScale="130" zoomScaleNormal="130" workbookViewId="0">
      <selection activeCell="D7" sqref="D7"/>
    </sheetView>
  </sheetViews>
  <sheetFormatPr defaultRowHeight="15" x14ac:dyDescent="0.25"/>
  <cols>
    <col min="2" max="2" width="66.85546875" customWidth="1"/>
  </cols>
  <sheetData>
    <row r="1" spans="1:7" x14ac:dyDescent="0.25">
      <c r="A1" s="69" t="s">
        <v>77</v>
      </c>
      <c r="B1" s="70"/>
      <c r="C1" s="70"/>
      <c r="D1" s="70"/>
      <c r="E1" s="70"/>
      <c r="F1" s="70"/>
      <c r="G1" s="23" t="s">
        <v>48</v>
      </c>
    </row>
    <row r="2" spans="1:7" x14ac:dyDescent="0.25">
      <c r="A2" s="24"/>
      <c r="B2" s="24"/>
      <c r="C2" s="25" t="s">
        <v>2</v>
      </c>
      <c r="D2" s="71" t="s">
        <v>49</v>
      </c>
      <c r="E2" s="71"/>
      <c r="F2" s="71" t="s">
        <v>50</v>
      </c>
      <c r="G2" s="72"/>
    </row>
    <row r="3" spans="1:7" x14ac:dyDescent="0.25">
      <c r="A3" s="25" t="s">
        <v>0</v>
      </c>
      <c r="B3" s="25" t="s">
        <v>51</v>
      </c>
      <c r="C3" s="25" t="s">
        <v>3</v>
      </c>
      <c r="D3" s="25" t="s">
        <v>5</v>
      </c>
      <c r="E3" s="25" t="s">
        <v>47</v>
      </c>
      <c r="F3" s="25" t="s">
        <v>5</v>
      </c>
      <c r="G3" s="26" t="s">
        <v>47</v>
      </c>
    </row>
    <row r="4" spans="1:7" x14ac:dyDescent="0.25">
      <c r="A4" s="66" t="s">
        <v>52</v>
      </c>
      <c r="B4" s="67"/>
      <c r="C4" s="67"/>
      <c r="D4" s="67"/>
      <c r="E4" s="67"/>
      <c r="F4" s="67"/>
      <c r="G4" s="68"/>
    </row>
    <row r="5" spans="1:7" x14ac:dyDescent="0.25">
      <c r="A5" s="27" t="s">
        <v>53</v>
      </c>
      <c r="B5" s="24" t="s">
        <v>54</v>
      </c>
      <c r="C5" s="25" t="s">
        <v>55</v>
      </c>
      <c r="D5" s="36">
        <v>0</v>
      </c>
      <c r="E5" s="36">
        <v>0</v>
      </c>
      <c r="F5" s="36">
        <v>0</v>
      </c>
      <c r="G5" s="37">
        <v>0</v>
      </c>
    </row>
    <row r="6" spans="1:7" x14ac:dyDescent="0.25">
      <c r="A6" s="27" t="s">
        <v>56</v>
      </c>
      <c r="B6" s="24" t="s">
        <v>57</v>
      </c>
      <c r="C6" s="25" t="s">
        <v>58</v>
      </c>
      <c r="D6" s="30">
        <v>0.92</v>
      </c>
      <c r="E6" s="30">
        <v>0.92</v>
      </c>
      <c r="F6" s="30">
        <v>0.92</v>
      </c>
      <c r="G6" s="31">
        <v>0.92</v>
      </c>
    </row>
    <row r="7" spans="1:7" x14ac:dyDescent="0.25">
      <c r="A7" s="27" t="s">
        <v>59</v>
      </c>
      <c r="B7" s="24" t="s">
        <v>60</v>
      </c>
      <c r="C7" s="25" t="s">
        <v>55</v>
      </c>
      <c r="D7" s="32">
        <f xml:space="preserve"> D5*D6</f>
        <v>0</v>
      </c>
      <c r="E7" s="32">
        <f>E6*E5</f>
        <v>0</v>
      </c>
      <c r="F7" s="32">
        <f>F5*F6</f>
        <v>0</v>
      </c>
      <c r="G7" s="33">
        <f>G5*G6</f>
        <v>0</v>
      </c>
    </row>
    <row r="8" spans="1:7" x14ac:dyDescent="0.25">
      <c r="A8" s="27" t="s">
        <v>61</v>
      </c>
      <c r="B8" s="24" t="s">
        <v>62</v>
      </c>
      <c r="C8" s="25" t="s">
        <v>55</v>
      </c>
      <c r="D8" s="36">
        <v>0</v>
      </c>
      <c r="E8" s="36">
        <v>0</v>
      </c>
      <c r="F8" s="36">
        <v>0</v>
      </c>
      <c r="G8" s="37">
        <v>0</v>
      </c>
    </row>
    <row r="9" spans="1:7" x14ac:dyDescent="0.25">
      <c r="A9" s="27" t="s">
        <v>63</v>
      </c>
      <c r="B9" s="24" t="s">
        <v>64</v>
      </c>
      <c r="C9" s="25" t="s">
        <v>55</v>
      </c>
      <c r="D9" s="34">
        <f>D7+D8</f>
        <v>0</v>
      </c>
      <c r="E9" s="34">
        <f>E7+E8</f>
        <v>0</v>
      </c>
      <c r="F9" s="34">
        <f>F7+F8</f>
        <v>0</v>
      </c>
      <c r="G9" s="35">
        <f>G7+G8</f>
        <v>0</v>
      </c>
    </row>
    <row r="10" spans="1:7" x14ac:dyDescent="0.25">
      <c r="A10" s="66" t="s">
        <v>65</v>
      </c>
      <c r="B10" s="67"/>
      <c r="C10" s="67"/>
      <c r="D10" s="67"/>
      <c r="E10" s="67"/>
      <c r="F10" s="67"/>
      <c r="G10" s="68"/>
    </row>
    <row r="11" spans="1:7" x14ac:dyDescent="0.25">
      <c r="A11" s="27" t="s">
        <v>66</v>
      </c>
      <c r="B11" s="24" t="s">
        <v>78</v>
      </c>
      <c r="C11" s="25" t="s">
        <v>67</v>
      </c>
      <c r="D11" s="36">
        <v>0</v>
      </c>
      <c r="E11" s="36">
        <v>0</v>
      </c>
      <c r="F11" s="36">
        <v>0</v>
      </c>
      <c r="G11" s="37">
        <v>0</v>
      </c>
    </row>
    <row r="12" spans="1:7" x14ac:dyDescent="0.25">
      <c r="A12" s="27" t="s">
        <v>68</v>
      </c>
      <c r="B12" s="24" t="s">
        <v>69</v>
      </c>
      <c r="C12" s="25" t="s">
        <v>58</v>
      </c>
      <c r="D12" s="30">
        <v>7</v>
      </c>
      <c r="E12" s="30">
        <v>7</v>
      </c>
      <c r="F12" s="30">
        <v>7</v>
      </c>
      <c r="G12" s="31">
        <v>7</v>
      </c>
    </row>
    <row r="13" spans="1:7" x14ac:dyDescent="0.25">
      <c r="A13" s="27" t="s">
        <v>70</v>
      </c>
      <c r="B13" s="24" t="s">
        <v>71</v>
      </c>
      <c r="C13" s="25" t="s">
        <v>55</v>
      </c>
      <c r="D13" s="34">
        <f>D11*1.07</f>
        <v>0</v>
      </c>
      <c r="E13" s="34">
        <f>E11*1.07</f>
        <v>0</v>
      </c>
      <c r="F13" s="34">
        <f>F11*1.07</f>
        <v>0</v>
      </c>
      <c r="G13" s="35">
        <f>G11*1.07</f>
        <v>0</v>
      </c>
    </row>
    <row r="14" spans="1:7" x14ac:dyDescent="0.25">
      <c r="A14" s="66" t="s">
        <v>72</v>
      </c>
      <c r="B14" s="67"/>
      <c r="C14" s="67"/>
      <c r="D14" s="67"/>
      <c r="E14" s="67"/>
      <c r="F14" s="67"/>
      <c r="G14" s="68"/>
    </row>
    <row r="15" spans="1:7" x14ac:dyDescent="0.25">
      <c r="A15" s="27" t="s">
        <v>73</v>
      </c>
      <c r="B15" s="24" t="s">
        <v>74</v>
      </c>
      <c r="C15" s="25" t="s">
        <v>55</v>
      </c>
      <c r="D15" s="34">
        <f>MIN(D9,D13)</f>
        <v>0</v>
      </c>
      <c r="E15" s="34">
        <f>MIN(E9,E13)</f>
        <v>0</v>
      </c>
      <c r="F15" s="34">
        <f>MIN(F9,F13)</f>
        <v>0</v>
      </c>
      <c r="G15" s="35">
        <f>MIN(G9,G13)</f>
        <v>0</v>
      </c>
    </row>
    <row r="16" spans="1:7" x14ac:dyDescent="0.25">
      <c r="A16" s="27" t="s">
        <v>75</v>
      </c>
      <c r="B16" s="24" t="s">
        <v>76</v>
      </c>
      <c r="C16" s="25" t="s">
        <v>55</v>
      </c>
      <c r="D16" s="28">
        <v>0</v>
      </c>
      <c r="E16" s="28">
        <v>0</v>
      </c>
      <c r="F16" s="28">
        <v>0</v>
      </c>
      <c r="G16" s="29">
        <v>0</v>
      </c>
    </row>
  </sheetData>
  <mergeCells count="6">
    <mergeCell ref="A14:G14"/>
    <mergeCell ref="A1:F1"/>
    <mergeCell ref="D2:E2"/>
    <mergeCell ref="F2:G2"/>
    <mergeCell ref="A4:G4"/>
    <mergeCell ref="A10:G10"/>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Prostředky na obnovu</vt:lpstr>
      <vt:lpstr>Členění položky nájem</vt:lpstr>
      <vt:lpstr>Přiměřený zisk v pachtovném</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Vladimír Ulrich</dc:creator>
  <cp:lastModifiedBy>UlrichV</cp:lastModifiedBy>
  <dcterms:created xsi:type="dcterms:W3CDTF">2019-10-21T21:26:31Z</dcterms:created>
  <dcterms:modified xsi:type="dcterms:W3CDTF">2024-04-04T14:00:45Z</dcterms:modified>
</cp:coreProperties>
</file>