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845" windowWidth="15180" windowHeight="6030"/>
  </bookViews>
  <sheets>
    <sheet name="Nákup_grafy č.1,2" sheetId="19" r:id="rId1"/>
    <sheet name="Výroba_grafy č.3,4" sheetId="20" r:id="rId2"/>
    <sheet name="Bilance_zahr.obchod_graf č. 5" sheetId="21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L22" i="20" l="1"/>
  <c r="L23" i="20"/>
  <c r="L24" i="20"/>
  <c r="L18" i="20"/>
  <c r="L19" i="20"/>
  <c r="N6" i="20" l="1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L8" i="20"/>
  <c r="L9" i="20"/>
  <c r="L10" i="20"/>
  <c r="L11" i="20"/>
  <c r="L12" i="20"/>
  <c r="L13" i="20"/>
  <c r="L14" i="20"/>
  <c r="L15" i="20"/>
  <c r="L16" i="20"/>
  <c r="L17" i="20"/>
  <c r="L20" i="20"/>
  <c r="L21" i="20"/>
  <c r="L6" i="20"/>
  <c r="L7" i="20"/>
  <c r="M6" i="20" l="1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N5" i="20"/>
  <c r="M5" i="20"/>
  <c r="L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5" i="20"/>
  <c r="AC7" i="19"/>
  <c r="X7" i="19"/>
  <c r="AB7" i="19"/>
  <c r="AA7" i="19"/>
  <c r="AD7" i="19"/>
  <c r="S61" i="21" l="1"/>
  <c r="S60" i="21"/>
  <c r="S59" i="21"/>
  <c r="S58" i="21"/>
  <c r="S56" i="21"/>
  <c r="S55" i="21"/>
  <c r="S54" i="21"/>
  <c r="S53" i="21"/>
  <c r="S52" i="21"/>
  <c r="S51" i="21"/>
  <c r="S50" i="21"/>
  <c r="S49" i="21"/>
  <c r="S48" i="21"/>
  <c r="Y7" i="19"/>
  <c r="Q7" i="19" l="1"/>
  <c r="R7" i="19" s="1"/>
  <c r="S7" i="19"/>
  <c r="T7" i="19" s="1"/>
  <c r="G23" i="20"/>
  <c r="G22" i="20"/>
  <c r="G21" i="20"/>
  <c r="G20" i="20"/>
  <c r="G19" i="20"/>
  <c r="G18" i="20"/>
  <c r="G17" i="20"/>
  <c r="F16" i="20"/>
  <c r="F15" i="20"/>
  <c r="G14" i="20"/>
  <c r="G13" i="20"/>
  <c r="G12" i="20"/>
  <c r="G11" i="20"/>
  <c r="G10" i="20"/>
  <c r="G9" i="20"/>
  <c r="G8" i="20"/>
  <c r="G7" i="20"/>
  <c r="G6" i="20"/>
  <c r="G5" i="20"/>
  <c r="N7" i="19"/>
  <c r="O7" i="19" s="1"/>
  <c r="K7" i="19"/>
  <c r="L7" i="19" s="1"/>
  <c r="H7" i="19"/>
  <c r="I7" i="19" s="1"/>
  <c r="E7" i="19"/>
  <c r="F7" i="19" s="1"/>
</calcChain>
</file>

<file path=xl/comments1.xml><?xml version="1.0" encoding="utf-8"?>
<comments xmlns="http://schemas.openxmlformats.org/spreadsheetml/2006/main">
  <authors>
    <author>Fantová Irena</author>
  </authors>
  <commentList>
    <comment ref="I11" authorId="0">
      <text>
        <r>
          <rPr>
            <sz val="9"/>
            <color indexed="81"/>
            <rFont val="Tahoma"/>
            <family val="2"/>
            <charset val="238"/>
          </rPr>
          <t xml:space="preserve">revidovaný údaj
</t>
        </r>
      </text>
    </comment>
  </commentList>
</comments>
</file>

<file path=xl/comments2.xml><?xml version="1.0" encoding="utf-8"?>
<comments xmlns="http://schemas.openxmlformats.org/spreadsheetml/2006/main">
  <authors>
    <author>Fantová Irena</author>
  </authors>
  <commentList>
    <comment ref="I49" authorId="0">
      <text>
        <r>
          <rPr>
            <sz val="9"/>
            <color indexed="81"/>
            <rFont val="Tahoma"/>
            <family val="2"/>
            <charset val="238"/>
          </rPr>
          <t>revidovaný údaj</t>
        </r>
      </text>
    </comment>
  </commentList>
</comments>
</file>

<file path=xl/sharedStrings.xml><?xml version="1.0" encoding="utf-8"?>
<sst xmlns="http://schemas.openxmlformats.org/spreadsheetml/2006/main" count="215" uniqueCount="109">
  <si>
    <t>Podmáslí neochucené, bez přísad</t>
  </si>
  <si>
    <t>Mléčné nápoje ostatní celkem</t>
  </si>
  <si>
    <t>x</t>
  </si>
  <si>
    <t>Máslo</t>
  </si>
  <si>
    <t>Kravské mléko nakoupené od zemědělců v ČR</t>
  </si>
  <si>
    <t>Konzumní mléko</t>
  </si>
  <si>
    <t>Plnotučné mléko celkem</t>
  </si>
  <si>
    <t>Polotučné mléko celkem</t>
  </si>
  <si>
    <t>Odtučněné mléko celkem</t>
  </si>
  <si>
    <t>Smetana celkem</t>
  </si>
  <si>
    <t>Kysané výrobky celkem</t>
  </si>
  <si>
    <t>Ostatní čerstvé výrobky (dezerty, mléčná rýže, mléčná krupice, pudinky, mražené krémy)</t>
  </si>
  <si>
    <t>Zahuštěné mléko celkem</t>
  </si>
  <si>
    <t>Máslo a ostatní výrobky z mléčného tuku vyjádřené v máselném ekvivalentu</t>
  </si>
  <si>
    <t>Přírodní sýry celkem</t>
  </si>
  <si>
    <t>Měkké sýry</t>
  </si>
  <si>
    <t>Polotvrdé sýry</t>
  </si>
  <si>
    <t>Čerstvé sýry</t>
  </si>
  <si>
    <t>Tavené sýry</t>
  </si>
  <si>
    <t>Nákup plnotučného  mléka, včetně syrového mléka z EU a třetích zemí</t>
  </si>
  <si>
    <t>Nákup smetany z EU a třetích zemí</t>
  </si>
  <si>
    <t>Sušené odtučněné mléko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</si>
  <si>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</si>
  <si>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</si>
  <si>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</si>
  <si>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</si>
  <si>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</si>
  <si>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nárůst                                       /pokles výroby v %</t>
  </si>
  <si>
    <t>Sušená smetana, sušené plnotučné mléko, sušené částečně odtučněné mléko</t>
  </si>
  <si>
    <t>2014                       množství (1000 t)</t>
  </si>
  <si>
    <t>2015                       množství (1000 t)</t>
  </si>
  <si>
    <t>(1000 t)</t>
  </si>
  <si>
    <t xml:space="preserve">                                                   </t>
  </si>
  <si>
    <t xml:space="preserve">nárůst/                                          pokles </t>
  </si>
  <si>
    <t>meziroční index</t>
  </si>
  <si>
    <t xml:space="preserve">nárůst/                                              pokles </t>
  </si>
  <si>
    <t xml:space="preserve">nárůst                 /pokles </t>
  </si>
  <si>
    <t xml:space="preserve">nárůst                           /pokles </t>
  </si>
  <si>
    <t>nárůst/                                    pokles</t>
  </si>
  <si>
    <t>báze= srovnávací rok 2010</t>
  </si>
  <si>
    <t xml:space="preserve">Graf č. 1 </t>
  </si>
  <si>
    <t>Graf č. 2</t>
  </si>
  <si>
    <t>2a</t>
  </si>
  <si>
    <t>2b</t>
  </si>
  <si>
    <t>* skupinová agregace z důvodu ochrany důvěrných údajů</t>
  </si>
  <si>
    <t>Graf č. 3, graf č. 4</t>
  </si>
  <si>
    <t>báze =srovnávací rok 2010</t>
  </si>
  <si>
    <t>Graf č. 5</t>
  </si>
  <si>
    <t xml:space="preserve">Období :  </t>
  </si>
  <si>
    <t xml:space="preserve">Nomenklatura zboží :  </t>
  </si>
  <si>
    <t>Harmonizovaný systém HS(6)</t>
  </si>
  <si>
    <t xml:space="preserve">Data:  </t>
  </si>
  <si>
    <t>bez dopočtů</t>
  </si>
  <si>
    <t>Zdroj: Databáze zahraničního obchodu, Český statistický úřad</t>
  </si>
  <si>
    <t>tis. Kč</t>
  </si>
  <si>
    <t>Mléko nezahuštěné,neslazené, tuk 1-6%, celkem</t>
  </si>
  <si>
    <t>z toho</t>
  </si>
  <si>
    <t>Belgie</t>
  </si>
  <si>
    <t>Německo</t>
  </si>
  <si>
    <t>Chorvatsko</t>
  </si>
  <si>
    <t>Maďarsko</t>
  </si>
  <si>
    <t>Itálie</t>
  </si>
  <si>
    <t>Polsko</t>
  </si>
  <si>
    <t>Slovensko</t>
  </si>
  <si>
    <t>Máslo celkem</t>
  </si>
  <si>
    <t>Sýry čerstvé a tvarohy celkem</t>
  </si>
  <si>
    <t>Sýry tavené celkem</t>
  </si>
  <si>
    <t>Sýry ostatní celkem</t>
  </si>
  <si>
    <t>bazický index 2015/2010</t>
  </si>
  <si>
    <t xml:space="preserve">Nákup ostatních produktů z EU a třetích zemí (odstředěné mléko, kozí mléko, máslo, tvaroh,sýry přírodní, sušené mléko, tekutá syrovátka)  </t>
  </si>
  <si>
    <t xml:space="preserve">Směr obchodu: </t>
  </si>
  <si>
    <t>ČR v rámci EU27</t>
  </si>
  <si>
    <t>Slovinsko</t>
  </si>
  <si>
    <t>Rumunsko</t>
  </si>
  <si>
    <t>Země (EU27)</t>
  </si>
  <si>
    <t>Mléko,smetana v prášku,zrnech apod. celkem</t>
  </si>
  <si>
    <t>Bulharsko</t>
  </si>
  <si>
    <t>Spojené království</t>
  </si>
  <si>
    <t>Francie</t>
  </si>
  <si>
    <t xml:space="preserve">Litva </t>
  </si>
  <si>
    <t>Švédsko</t>
  </si>
  <si>
    <t>Saldo zahraničního obchodu ČR vybranými mlékárenskými výrobky celkem podle zemí (EU27).</t>
  </si>
  <si>
    <t>Kravské mléko nakoupené mlékárnami od producentů v ČR</t>
  </si>
  <si>
    <t>Nelze zveřejnit z důvodu ochrany důvěrných statistických údajů</t>
  </si>
  <si>
    <t>x  Nelze zveřejnit z důvodu ochrany důvěrných údajů</t>
  </si>
  <si>
    <t>bazický index 2016/2010</t>
  </si>
  <si>
    <t>2016 * B</t>
  </si>
  <si>
    <t>nerelevantní</t>
  </si>
  <si>
    <t>*B přerušení časové řady z důvodu změny metodiky, od roku 2016 je sledován nákup mlékárnami a odbytovými družstvy bez vnitrostátního obchodu s mléčnou surovinou a přesunů mezi mlékárnami</t>
  </si>
  <si>
    <t>2016* B</t>
  </si>
  <si>
    <t>2016                       množství (1000 t)</t>
  </si>
  <si>
    <t>Vývoz mléka a smetany do zahraničí *</t>
  </si>
  <si>
    <t>* B přerušení časové řady z důvodu změny metodiky; sleduje se vývoz syrového mléka, tepelně ošetřeného  mléka, odstředěného mléka a smetany realizovaný mlékárnami a odbytovými družstvy</t>
  </si>
  <si>
    <t>Meziroční nárůst                                       /pokles výroby v %</t>
  </si>
  <si>
    <t>Zdroj: Roční statistické zjišťování Mlék (MZe) 6 - 01</t>
  </si>
  <si>
    <t>* "B (break)" přerušení časové řady z důvodu změny metodiky, od roku 2016 je sledován nákup mlékárnami a odbytovými družstvy bez vnitrostátního obchodu s mléčnou surovinou a přesunů mezi mlékárnami</t>
  </si>
  <si>
    <t>* "B (break)" přerušení časové řady z důvodu změny metodiky, je sledován nákup mlékárnami a odbytovými družstvy bez vnitrostátního obchodu s mléčnou surovinou a přesunů mezi mlékárnami</t>
  </si>
  <si>
    <t>Srovnání  nákupu mléka, smetany a ostatních produktů mlékárnami - časová řada 2010 - 2017.</t>
  </si>
  <si>
    <t>Nákup mléka,* meziroční srovnání, bazický index - časová řada 2010 - 2017</t>
  </si>
  <si>
    <t>2017                       množství (1000 t)</t>
  </si>
  <si>
    <t>Meziroční index 2017/2016 (2016=100)</t>
  </si>
  <si>
    <t>Bazický index 2017/2010 (2010=100)</t>
  </si>
  <si>
    <t xml:space="preserve">Srovnání objemu výroby  mlékárenských výrobků v tis. tun -  časová řada 2010 - 2017, meziroční index 2017/2016, bazický index 2017/2010 </t>
  </si>
  <si>
    <t>* B přerušení časové řady z důvodu změny metodiky v roce 2016; sleduje se vývoz syrového mléka, tepelně ošetřeného  mléka, odstředěného mléka a smetany realizovaný mlékárnami a odbytovými družstvy</t>
  </si>
  <si>
    <t>B, nerelevantní</t>
  </si>
  <si>
    <t>1.1.2010  –  31.12.2017</t>
  </si>
  <si>
    <t xml:space="preserve">Obchodní bilance  vybraných druhů mlékárenských výrobků, časová řada 2010 - 2017.  </t>
  </si>
  <si>
    <t>-</t>
  </si>
  <si>
    <t xml:space="preserve">Obchodní bilance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</si>
</sst>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#,##0.0"/>
    <numFmt numFmtId="166" formatCode="0.000"/>
    <numFmt numFmtId="167" formatCode="##,###,###,###,##0"/>
  </numFmts>
  <fonts count="3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10"/>
      <name val="Courier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7.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lightTrellis">
        <fgColor rgb="FF000000"/>
        <bgColor rgb="FFFFFFFF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6" fillId="0" borderId="1" applyFill="0" applyBorder="0">
      <alignment horizontal="left" vertical="center"/>
    </xf>
    <xf numFmtId="165" fontId="6" fillId="0" borderId="2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6" fillId="0" borderId="0" applyNumberFormat="0" applyFill="0" applyBorder="0">
      <alignment horizontal="left" vertical="center" wrapText="1" indent="2"/>
    </xf>
    <xf numFmtId="164" fontId="4" fillId="0" borderId="0"/>
  </cellStyleXfs>
  <cellXfs count="216">
    <xf numFmtId="0" fontId="0" fillId="0" borderId="0" xfId="0"/>
    <xf numFmtId="0" fontId="3" fillId="0" borderId="0" xfId="0" applyFont="1" applyBorder="1"/>
    <xf numFmtId="2" fontId="3" fillId="0" borderId="0" xfId="0" applyNumberFormat="1" applyFont="1" applyBorder="1"/>
    <xf numFmtId="0" fontId="6" fillId="0" borderId="0" xfId="0" applyFont="1" applyBorder="1" applyProtection="1"/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164" fontId="6" fillId="0" borderId="13" xfId="3" applyNumberFormat="1" applyFont="1" applyBorder="1" applyAlignment="1" applyProtection="1">
      <alignment horizontal="left" vertical="center" wrapText="1"/>
    </xf>
    <xf numFmtId="164" fontId="6" fillId="0" borderId="13" xfId="3" applyNumberFormat="1" applyFont="1" applyBorder="1" applyAlignment="1" applyProtection="1">
      <alignment horizontal="left" vertical="center"/>
    </xf>
    <xf numFmtId="0" fontId="14" fillId="0" borderId="10" xfId="0" applyFont="1" applyBorder="1" applyAlignment="1" applyProtection="1">
      <alignment horizontal="left" wrapText="1"/>
    </xf>
    <xf numFmtId="164" fontId="5" fillId="2" borderId="12" xfId="0" applyNumberFormat="1" applyFont="1" applyFill="1" applyBorder="1" applyAlignment="1" applyProtection="1">
      <alignment vertical="center" wrapText="1"/>
    </xf>
    <xf numFmtId="0" fontId="14" fillId="0" borderId="13" xfId="0" applyFont="1" applyBorder="1" applyAlignment="1">
      <alignment horizontal="left" vertical="center" wrapText="1"/>
    </xf>
    <xf numFmtId="2" fontId="6" fillId="0" borderId="4" xfId="0" applyNumberFormat="1" applyFont="1" applyFill="1" applyBorder="1" applyAlignment="1" applyProtection="1">
      <alignment horizontal="center"/>
    </xf>
    <xf numFmtId="0" fontId="13" fillId="0" borderId="0" xfId="0" applyFont="1"/>
    <xf numFmtId="165" fontId="6" fillId="3" borderId="7" xfId="0" quotePrefix="1" applyNumberFormat="1" applyFont="1" applyFill="1" applyBorder="1" applyAlignment="1" applyProtection="1">
      <alignment horizontal="centerContinuous"/>
    </xf>
    <xf numFmtId="0" fontId="8" fillId="0" borderId="7" xfId="0" applyFont="1" applyBorder="1" applyAlignment="1" applyProtection="1">
      <alignment horizontal="center" vertical="center"/>
    </xf>
    <xf numFmtId="0" fontId="0" fillId="0" borderId="16" xfId="0" applyBorder="1"/>
    <xf numFmtId="4" fontId="0" fillId="0" borderId="0" xfId="0" applyNumberFormat="1"/>
    <xf numFmtId="0" fontId="0" fillId="0" borderId="0" xfId="0"/>
    <xf numFmtId="0" fontId="2" fillId="0" borderId="9" xfId="0" applyFont="1" applyBorder="1" applyAlignment="1" applyProtection="1">
      <alignment horizontal="left" wrapText="1"/>
    </xf>
    <xf numFmtId="165" fontId="6" fillId="3" borderId="20" xfId="0" quotePrefix="1" applyNumberFormat="1" applyFont="1" applyFill="1" applyBorder="1" applyAlignment="1" applyProtection="1">
      <alignment horizontal="centerContinuous"/>
    </xf>
    <xf numFmtId="0" fontId="8" fillId="0" borderId="1" xfId="0" applyFont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Border="1"/>
    <xf numFmtId="0" fontId="3" fillId="0" borderId="0" xfId="0" applyFont="1" applyFill="1" applyBorder="1" applyProtection="1"/>
    <xf numFmtId="0" fontId="3" fillId="0" borderId="0" xfId="0" applyFont="1" applyFill="1" applyBorder="1"/>
    <xf numFmtId="2" fontId="3" fillId="0" borderId="0" xfId="0" applyNumberFormat="1" applyFont="1" applyFill="1" applyBorder="1"/>
    <xf numFmtId="2" fontId="6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5" fillId="0" borderId="12" xfId="3" applyNumberFormat="1" applyFont="1" applyBorder="1" applyAlignment="1" applyProtection="1">
      <alignment horizontal="left" vertical="center"/>
    </xf>
    <xf numFmtId="164" fontId="2" fillId="0" borderId="0" xfId="3" applyNumberFormat="1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21" fillId="0" borderId="0" xfId="0" applyFont="1" applyBorder="1"/>
    <xf numFmtId="10" fontId="7" fillId="0" borderId="0" xfId="0" applyNumberFormat="1" applyFont="1" applyBorder="1"/>
    <xf numFmtId="165" fontId="6" fillId="3" borderId="31" xfId="0" quotePrefix="1" applyNumberFormat="1" applyFont="1" applyFill="1" applyBorder="1" applyAlignment="1" applyProtection="1">
      <alignment horizontal="centerContinuous"/>
    </xf>
    <xf numFmtId="0" fontId="2" fillId="0" borderId="25" xfId="0" applyFont="1" applyBorder="1" applyAlignment="1" applyProtection="1">
      <alignment horizontal="center" vertical="center" wrapText="1"/>
    </xf>
    <xf numFmtId="2" fontId="7" fillId="4" borderId="0" xfId="0" applyNumberFormat="1" applyFont="1" applyFill="1" applyBorder="1" applyAlignment="1" applyProtection="1">
      <alignment horizontal="center"/>
    </xf>
    <xf numFmtId="10" fontId="7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/>
    <xf numFmtId="164" fontId="5" fillId="4" borderId="0" xfId="0" applyNumberFormat="1" applyFont="1" applyFill="1" applyBorder="1" applyAlignment="1" applyProtection="1">
      <alignment vertical="center" wrapText="1"/>
    </xf>
    <xf numFmtId="164" fontId="6" fillId="4" borderId="0" xfId="3" applyNumberFormat="1" applyFont="1" applyFill="1" applyBorder="1" applyAlignment="1" applyProtection="1">
      <alignment horizontal="left" vertical="center" wrapText="1"/>
    </xf>
    <xf numFmtId="2" fontId="6" fillId="4" borderId="0" xfId="0" applyNumberFormat="1" applyFont="1" applyFill="1" applyBorder="1" applyAlignment="1" applyProtection="1">
      <alignment horizontal="center"/>
    </xf>
    <xf numFmtId="164" fontId="2" fillId="4" borderId="0" xfId="3" applyNumberFormat="1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5" fillId="4" borderId="0" xfId="3" applyNumberFormat="1" applyFont="1" applyFill="1" applyBorder="1" applyAlignment="1" applyProtection="1">
      <alignment horizontal="left" vertical="center"/>
    </xf>
    <xf numFmtId="164" fontId="6" fillId="4" borderId="0" xfId="3" applyNumberFormat="1" applyFont="1" applyFill="1" applyBorder="1" applyAlignment="1" applyProtection="1">
      <alignment horizontal="left" vertical="center"/>
    </xf>
    <xf numFmtId="16" fontId="1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164" fontId="1" fillId="4" borderId="0" xfId="0" applyNumberFormat="1" applyFont="1" applyFill="1" applyBorder="1" applyAlignment="1" applyProtection="1">
      <alignment horizontal="center" wrapText="1"/>
    </xf>
    <xf numFmtId="165" fontId="2" fillId="4" borderId="0" xfId="0" applyNumberFormat="1" applyFont="1" applyFill="1" applyBorder="1" applyAlignment="1" applyProtection="1">
      <alignment horizontal="centerContinuous"/>
    </xf>
    <xf numFmtId="0" fontId="3" fillId="4" borderId="0" xfId="0" applyFont="1" applyFill="1" applyBorder="1" applyProtection="1"/>
    <xf numFmtId="0" fontId="15" fillId="4" borderId="0" xfId="0" applyFont="1" applyFill="1" applyBorder="1" applyAlignment="1"/>
    <xf numFmtId="0" fontId="17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center" vertical="center" wrapText="1"/>
    </xf>
    <xf numFmtId="165" fontId="2" fillId="4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/>
    <xf numFmtId="0" fontId="3" fillId="4" borderId="0" xfId="0" applyFont="1" applyFill="1" applyBorder="1" applyAlignment="1"/>
    <xf numFmtId="164" fontId="5" fillId="4" borderId="0" xfId="0" applyNumberFormat="1" applyFont="1" applyFill="1" applyBorder="1" applyAlignment="1" applyProtection="1">
      <alignment horizontal="left" vertical="center" wrapText="1"/>
    </xf>
    <xf numFmtId="164" fontId="6" fillId="4" borderId="0" xfId="3" applyNumberFormat="1" applyFont="1" applyFill="1" applyBorder="1" applyProtection="1">
      <alignment horizontal="left" vertical="center" wrapText="1"/>
    </xf>
    <xf numFmtId="165" fontId="3" fillId="4" borderId="0" xfId="0" applyNumberFormat="1" applyFont="1" applyFill="1" applyBorder="1" applyProtection="1"/>
    <xf numFmtId="10" fontId="6" fillId="4" borderId="0" xfId="0" applyNumberFormat="1" applyFont="1" applyFill="1" applyBorder="1" applyAlignment="1" applyProtection="1">
      <alignment horizontal="center"/>
    </xf>
    <xf numFmtId="164" fontId="6" fillId="4" borderId="0" xfId="3" applyFont="1" applyFill="1" applyBorder="1" applyAlignment="1" applyProtection="1">
      <alignment horizontal="left" vertical="center"/>
    </xf>
    <xf numFmtId="0" fontId="14" fillId="0" borderId="0" xfId="0" applyFont="1" applyFill="1" applyBorder="1" applyAlignment="1"/>
    <xf numFmtId="0" fontId="19" fillId="0" borderId="0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/>
    <xf numFmtId="0" fontId="22" fillId="0" borderId="0" xfId="0" applyFont="1"/>
    <xf numFmtId="4" fontId="23" fillId="5" borderId="4" xfId="0" applyNumberFormat="1" applyFont="1" applyFill="1" applyBorder="1"/>
    <xf numFmtId="0" fontId="24" fillId="0" borderId="16" xfId="0" applyFont="1" applyBorder="1"/>
    <xf numFmtId="4" fontId="22" fillId="0" borderId="4" xfId="0" applyNumberFormat="1" applyFont="1" applyBorder="1"/>
    <xf numFmtId="0" fontId="24" fillId="0" borderId="23" xfId="0" applyFont="1" applyBorder="1"/>
    <xf numFmtId="0" fontId="22" fillId="0" borderId="16" xfId="0" applyFont="1" applyBorder="1"/>
    <xf numFmtId="0" fontId="22" fillId="0" borderId="23" xfId="0" applyFont="1" applyBorder="1"/>
    <xf numFmtId="0" fontId="22" fillId="0" borderId="8" xfId="0" applyFont="1" applyBorder="1"/>
    <xf numFmtId="164" fontId="5" fillId="2" borderId="12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4" fontId="2" fillId="0" borderId="12" xfId="3" applyNumberFormat="1" applyFont="1" applyBorder="1" applyAlignment="1" applyProtection="1">
      <alignment horizontal="left" vertical="center" wrapText="1"/>
    </xf>
    <xf numFmtId="164" fontId="2" fillId="0" borderId="0" xfId="3" applyNumberFormat="1" applyFont="1" applyFill="1" applyBorder="1" applyAlignment="1" applyProtection="1">
      <alignment horizontal="left" vertical="center" wrapText="1"/>
    </xf>
    <xf numFmtId="10" fontId="3" fillId="0" borderId="0" xfId="0" applyNumberFormat="1" applyFont="1" applyFill="1" applyBorder="1"/>
    <xf numFmtId="4" fontId="22" fillId="0" borderId="16" xfId="0" applyNumberFormat="1" applyFont="1" applyBorder="1"/>
    <xf numFmtId="4" fontId="23" fillId="5" borderId="21" xfId="0" applyNumberFormat="1" applyFont="1" applyFill="1" applyBorder="1"/>
    <xf numFmtId="0" fontId="22" fillId="0" borderId="23" xfId="0" applyFont="1" applyBorder="1" applyAlignment="1">
      <alignment horizontal="center" vertical="center" wrapText="1"/>
    </xf>
    <xf numFmtId="4" fontId="22" fillId="0" borderId="33" xfId="0" applyNumberFormat="1" applyFont="1" applyBorder="1"/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/>
    <xf numFmtId="4" fontId="25" fillId="5" borderId="21" xfId="0" applyNumberFormat="1" applyFont="1" applyFill="1" applyBorder="1"/>
    <xf numFmtId="0" fontId="22" fillId="0" borderId="26" xfId="0" applyFont="1" applyBorder="1"/>
    <xf numFmtId="0" fontId="22" fillId="0" borderId="25" xfId="0" applyFont="1" applyBorder="1"/>
    <xf numFmtId="0" fontId="22" fillId="0" borderId="25" xfId="0" applyFont="1" applyFill="1" applyBorder="1"/>
    <xf numFmtId="0" fontId="22" fillId="0" borderId="1" xfId="0" applyFont="1" applyFill="1" applyBorder="1"/>
    <xf numFmtId="0" fontId="22" fillId="0" borderId="16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23" xfId="0" applyBorder="1"/>
    <xf numFmtId="0" fontId="0" fillId="0" borderId="8" xfId="0" applyBorder="1"/>
    <xf numFmtId="0" fontId="18" fillId="0" borderId="8" xfId="0" applyFont="1" applyBorder="1"/>
    <xf numFmtId="4" fontId="26" fillId="0" borderId="4" xfId="0" applyNumberFormat="1" applyFont="1" applyBorder="1"/>
    <xf numFmtId="0" fontId="27" fillId="0" borderId="16" xfId="0" applyFont="1" applyBorder="1"/>
    <xf numFmtId="0" fontId="27" fillId="0" borderId="23" xfId="0" applyFont="1" applyBorder="1"/>
    <xf numFmtId="0" fontId="26" fillId="0" borderId="23" xfId="0" applyFont="1" applyFill="1" applyBorder="1"/>
    <xf numFmtId="0" fontId="26" fillId="0" borderId="23" xfId="0" applyFont="1" applyBorder="1"/>
    <xf numFmtId="0" fontId="10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165" fontId="2" fillId="6" borderId="0" xfId="0" applyNumberFormat="1" applyFont="1" applyFill="1" applyBorder="1" applyAlignment="1" applyProtection="1">
      <alignment horizontal="center" vertical="center" wrapText="1"/>
    </xf>
    <xf numFmtId="0" fontId="3" fillId="6" borderId="0" xfId="0" applyFont="1" applyFill="1" applyBorder="1"/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Protection="1"/>
    <xf numFmtId="2" fontId="11" fillId="6" borderId="0" xfId="0" applyNumberFormat="1" applyFont="1" applyFill="1" applyBorder="1" applyProtection="1"/>
    <xf numFmtId="0" fontId="3" fillId="6" borderId="0" xfId="0" applyFont="1" applyFill="1" applyBorder="1" applyAlignment="1"/>
    <xf numFmtId="0" fontId="12" fillId="6" borderId="0" xfId="0" applyFont="1" applyFill="1" applyBorder="1" applyProtection="1"/>
    <xf numFmtId="0" fontId="3" fillId="6" borderId="0" xfId="0" applyFont="1" applyFill="1" applyBorder="1" applyAlignment="1">
      <alignment horizontal="left"/>
    </xf>
    <xf numFmtId="164" fontId="2" fillId="6" borderId="0" xfId="3" applyNumberFormat="1" applyFont="1" applyFill="1" applyBorder="1" applyAlignment="1" applyProtection="1">
      <alignment horizontal="left" vertical="center" wrapText="1"/>
    </xf>
    <xf numFmtId="2" fontId="7" fillId="6" borderId="0" xfId="0" applyNumberFormat="1" applyFont="1" applyFill="1" applyBorder="1" applyAlignment="1" applyProtection="1">
      <alignment horizontal="center"/>
    </xf>
    <xf numFmtId="2" fontId="6" fillId="6" borderId="0" xfId="0" applyNumberFormat="1" applyFont="1" applyFill="1" applyBorder="1" applyAlignment="1" applyProtection="1">
      <alignment horizontal="center"/>
    </xf>
    <xf numFmtId="165" fontId="2" fillId="6" borderId="7" xfId="0" applyNumberFormat="1" applyFont="1" applyFill="1" applyBorder="1" applyAlignment="1" applyProtection="1">
      <alignment horizontal="center" vertical="center" wrapText="1"/>
    </xf>
    <xf numFmtId="2" fontId="7" fillId="0" borderId="4" xfId="0" applyNumberFormat="1" applyFont="1" applyFill="1" applyBorder="1" applyAlignment="1" applyProtection="1">
      <alignment horizontal="center"/>
    </xf>
    <xf numFmtId="2" fontId="6" fillId="0" borderId="16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6" fillId="0" borderId="3" xfId="0" applyNumberFormat="1" applyFont="1" applyFill="1" applyBorder="1" applyAlignment="1" applyProtection="1">
      <alignment horizontal="center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31" xfId="0" applyNumberFormat="1" applyFont="1" applyFill="1" applyBorder="1" applyAlignment="1" applyProtection="1">
      <alignment horizontal="center" vertical="center" wrapText="1"/>
    </xf>
    <xf numFmtId="0" fontId="2" fillId="4" borderId="30" xfId="0" applyNumberFormat="1" applyFont="1" applyFill="1" applyBorder="1" applyAlignment="1" applyProtection="1">
      <alignment horizontal="center" vertical="center" wrapText="1"/>
    </xf>
    <xf numFmtId="165" fontId="2" fillId="4" borderId="2" xfId="0" applyNumberFormat="1" applyFont="1" applyFill="1" applyBorder="1" applyAlignment="1" applyProtection="1">
      <alignment horizontal="center" vertical="center" wrapText="1"/>
    </xf>
    <xf numFmtId="165" fontId="2" fillId="4" borderId="8" xfId="0" applyNumberFormat="1" applyFont="1" applyFill="1" applyBorder="1" applyAlignment="1" applyProtection="1">
      <alignment horizontal="center" vertical="center" wrapText="1"/>
    </xf>
    <xf numFmtId="165" fontId="2" fillId="4" borderId="17" xfId="0" applyNumberFormat="1" applyFont="1" applyFill="1" applyBorder="1" applyAlignment="1" applyProtection="1">
      <alignment horizontal="center" vertical="center" wrapText="1"/>
    </xf>
    <xf numFmtId="2" fontId="6" fillId="0" borderId="19" xfId="2" applyNumberFormat="1" applyFont="1" applyFill="1" applyBorder="1" applyProtection="1">
      <alignment horizontal="center"/>
      <protection locked="0"/>
    </xf>
    <xf numFmtId="2" fontId="6" fillId="0" borderId="5" xfId="2" applyNumberFormat="1" applyFont="1" applyFill="1" applyBorder="1" applyProtection="1">
      <alignment horizontal="center"/>
      <protection locked="0"/>
    </xf>
    <xf numFmtId="2" fontId="6" fillId="0" borderId="14" xfId="2" applyNumberFormat="1" applyFont="1" applyFill="1" applyBorder="1" applyProtection="1">
      <alignment horizontal="center"/>
      <protection locked="0"/>
    </xf>
    <xf numFmtId="2" fontId="6" fillId="0" borderId="6" xfId="2" applyNumberFormat="1" applyFont="1" applyFill="1" applyBorder="1" applyProtection="1">
      <alignment horizontal="center"/>
      <protection locked="0"/>
    </xf>
    <xf numFmtId="165" fontId="2" fillId="4" borderId="9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165" fontId="2" fillId="4" borderId="4" xfId="0" applyNumberFormat="1" applyFont="1" applyFill="1" applyBorder="1" applyAlignment="1" applyProtection="1">
      <alignment horizontal="center" vertical="center" wrapText="1"/>
    </xf>
    <xf numFmtId="2" fontId="6" fillId="0" borderId="18" xfId="2" applyNumberFormat="1" applyFont="1" applyFill="1" applyBorder="1" applyProtection="1">
      <alignment horizontal="center"/>
      <protection locked="0"/>
    </xf>
    <xf numFmtId="2" fontId="6" fillId="0" borderId="18" xfId="2" applyNumberFormat="1" applyFont="1" applyFill="1" applyBorder="1" applyProtection="1">
      <alignment horizontal="center"/>
    </xf>
    <xf numFmtId="10" fontId="6" fillId="0" borderId="18" xfId="2" applyNumberFormat="1" applyFont="1" applyFill="1" applyBorder="1" applyProtection="1">
      <alignment horizontal="center"/>
    </xf>
    <xf numFmtId="2" fontId="6" fillId="0" borderId="22" xfId="2" applyNumberFormat="1" applyFont="1" applyFill="1" applyBorder="1" applyProtection="1">
      <alignment horizontal="center"/>
      <protection locked="0"/>
    </xf>
    <xf numFmtId="166" fontId="6" fillId="0" borderId="22" xfId="2" applyNumberFormat="1" applyFont="1" applyFill="1" applyBorder="1" applyProtection="1">
      <alignment horizontal="center"/>
    </xf>
    <xf numFmtId="10" fontId="6" fillId="0" borderId="22" xfId="2" applyNumberFormat="1" applyFont="1" applyFill="1" applyBorder="1" applyProtection="1">
      <alignment horizontal="center"/>
    </xf>
    <xf numFmtId="2" fontId="6" fillId="0" borderId="22" xfId="2" applyNumberFormat="1" applyFont="1" applyFill="1" applyBorder="1" applyProtection="1">
      <alignment horizontal="center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4" fontId="6" fillId="0" borderId="0" xfId="4" applyNumberFormat="1" applyFont="1" applyFill="1" applyBorder="1" applyAlignment="1" applyProtection="1">
      <alignment vertical="center"/>
    </xf>
    <xf numFmtId="167" fontId="23" fillId="5" borderId="4" xfId="0" applyNumberFormat="1" applyFont="1" applyFill="1" applyBorder="1"/>
    <xf numFmtId="167" fontId="22" fillId="0" borderId="4" xfId="0" applyNumberFormat="1" applyFont="1" applyBorder="1"/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10" xfId="0" applyBorder="1" applyAlignment="1"/>
    <xf numFmtId="10" fontId="7" fillId="0" borderId="34" xfId="0" applyNumberFormat="1" applyFont="1" applyFill="1" applyBorder="1" applyAlignment="1" applyProtection="1">
      <alignment horizontal="center"/>
    </xf>
    <xf numFmtId="2" fontId="7" fillId="0" borderId="10" xfId="0" applyNumberFormat="1" applyFont="1" applyFill="1" applyBorder="1" applyAlignment="1" applyProtection="1">
      <alignment horizontal="center"/>
    </xf>
    <xf numFmtId="165" fontId="2" fillId="6" borderId="35" xfId="0" applyNumberFormat="1" applyFont="1" applyFill="1" applyBorder="1" applyAlignment="1" applyProtection="1">
      <alignment horizontal="center" vertical="center" wrapText="1"/>
    </xf>
    <xf numFmtId="10" fontId="7" fillId="0" borderId="36" xfId="0" applyNumberFormat="1" applyFont="1" applyFill="1" applyBorder="1" applyAlignment="1" applyProtection="1">
      <alignment horizontal="center"/>
    </xf>
    <xf numFmtId="10" fontId="7" fillId="0" borderId="37" xfId="0" applyNumberFormat="1" applyFont="1" applyFill="1" applyBorder="1" applyAlignment="1" applyProtection="1">
      <alignment horizontal="center"/>
    </xf>
    <xf numFmtId="165" fontId="2" fillId="4" borderId="29" xfId="0" applyNumberFormat="1" applyFont="1" applyFill="1" applyBorder="1" applyAlignment="1" applyProtection="1">
      <alignment horizontal="center" vertical="center" wrapText="1"/>
    </xf>
    <xf numFmtId="165" fontId="2" fillId="4" borderId="30" xfId="0" applyNumberFormat="1" applyFont="1" applyFill="1" applyBorder="1" applyAlignment="1" applyProtection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10" fontId="29" fillId="0" borderId="6" xfId="0" applyNumberFormat="1" applyFont="1" applyFill="1" applyBorder="1" applyAlignment="1" applyProtection="1">
      <alignment horizontal="center"/>
    </xf>
    <xf numFmtId="49" fontId="22" fillId="0" borderId="4" xfId="0" applyNumberFormat="1" applyFont="1" applyBorder="1"/>
    <xf numFmtId="167" fontId="0" fillId="0" borderId="0" xfId="0" applyNumberFormat="1"/>
    <xf numFmtId="49" fontId="26" fillId="0" borderId="4" xfId="0" applyNumberFormat="1" applyFont="1" applyBorder="1"/>
    <xf numFmtId="0" fontId="2" fillId="4" borderId="31" xfId="0" applyNumberFormat="1" applyFont="1" applyFill="1" applyBorder="1" applyAlignment="1" applyProtection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164" fontId="2" fillId="0" borderId="0" xfId="3" applyNumberFormat="1" applyFont="1" applyFill="1" applyBorder="1" applyAlignment="1" applyProtection="1">
      <alignment horizontal="left" vertical="center" wrapText="1"/>
    </xf>
    <xf numFmtId="164" fontId="2" fillId="0" borderId="0" xfId="3" quotePrefix="1" applyNumberFormat="1" applyFont="1" applyFill="1" applyBorder="1" applyAlignment="1" applyProtection="1">
      <alignment horizontal="left" vertical="center" wrapText="1"/>
    </xf>
    <xf numFmtId="164" fontId="2" fillId="4" borderId="0" xfId="3" applyNumberFormat="1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164" fontId="2" fillId="4" borderId="0" xfId="4" applyNumberFormat="1" applyFont="1" applyFill="1" applyBorder="1" applyAlignment="1" applyProtection="1">
      <alignment vertical="center" wrapText="1"/>
    </xf>
    <xf numFmtId="0" fontId="17" fillId="4" borderId="0" xfId="0" applyFont="1" applyFill="1" applyBorder="1" applyAlignment="1"/>
    <xf numFmtId="0" fontId="14" fillId="4" borderId="0" xfId="0" applyFont="1" applyFill="1" applyBorder="1" applyAlignment="1"/>
    <xf numFmtId="0" fontId="14" fillId="4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64" fontId="2" fillId="0" borderId="9" xfId="3" applyNumberFormat="1" applyFont="1" applyBorder="1" applyAlignment="1" applyProtection="1">
      <alignment horizontal="left" vertical="center" wrapText="1"/>
    </xf>
    <xf numFmtId="0" fontId="14" fillId="0" borderId="10" xfId="0" applyFont="1" applyBorder="1" applyAlignment="1">
      <alignment horizontal="left"/>
    </xf>
    <xf numFmtId="164" fontId="2" fillId="0" borderId="14" xfId="3" applyNumberFormat="1" applyFont="1" applyFill="1" applyBorder="1" applyAlignment="1" applyProtection="1">
      <alignment horizontal="left" vertical="center" wrapText="1"/>
    </xf>
    <xf numFmtId="0" fontId="14" fillId="0" borderId="28" xfId="0" applyFont="1" applyFill="1" applyBorder="1" applyAlignment="1">
      <alignment horizontal="left"/>
    </xf>
    <xf numFmtId="164" fontId="1" fillId="4" borderId="0" xfId="0" applyNumberFormat="1" applyFont="1" applyFill="1" applyBorder="1" applyAlignment="1" applyProtection="1">
      <alignment horizontal="left" vertical="center" wrapText="1"/>
    </xf>
    <xf numFmtId="0" fontId="15" fillId="4" borderId="0" xfId="0" applyFont="1" applyFill="1" applyBorder="1" applyAlignment="1"/>
    <xf numFmtId="0" fontId="19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" fillId="4" borderId="31" xfId="0" applyNumberFormat="1" applyFont="1" applyFill="1" applyBorder="1" applyAlignment="1" applyProtection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 wrapText="1"/>
    </xf>
    <xf numFmtId="0" fontId="0" fillId="0" borderId="11" xfId="0" applyBorder="1" applyAlignment="1">
      <alignment wrapText="1"/>
    </xf>
    <xf numFmtId="164" fontId="2" fillId="0" borderId="12" xfId="4" applyNumberFormat="1" applyFont="1" applyBorder="1" applyAlignment="1" applyProtection="1">
      <alignment vertical="center" wrapText="1"/>
    </xf>
    <xf numFmtId="164" fontId="2" fillId="0" borderId="13" xfId="4" applyNumberFormat="1" applyFont="1" applyBorder="1" applyAlignment="1" applyProtection="1">
      <alignment vertical="center" wrapText="1"/>
    </xf>
    <xf numFmtId="164" fontId="2" fillId="0" borderId="27" xfId="3" applyNumberFormat="1" applyFont="1" applyBorder="1" applyAlignment="1" applyProtection="1">
      <alignment horizontal="left" vertical="center" wrapText="1"/>
    </xf>
    <xf numFmtId="164" fontId="2" fillId="0" borderId="32" xfId="3" applyNumberFormat="1" applyFont="1" applyBorder="1" applyAlignment="1" applyProtection="1">
      <alignment horizontal="left" vertical="center" wrapText="1"/>
    </xf>
    <xf numFmtId="164" fontId="2" fillId="0" borderId="12" xfId="3" applyNumberFormat="1" applyFont="1" applyBorder="1" applyAlignment="1" applyProtection="1">
      <alignment horizontal="left" vertical="center" wrapText="1"/>
    </xf>
    <xf numFmtId="164" fontId="2" fillId="0" borderId="13" xfId="3" applyNumberFormat="1" applyFont="1" applyBorder="1" applyAlignment="1" applyProtection="1">
      <alignment horizontal="left" vertical="center" wrapText="1"/>
    </xf>
    <xf numFmtId="0" fontId="23" fillId="5" borderId="21" xfId="0" applyFont="1" applyFill="1" applyBorder="1" applyAlignment="1">
      <alignment horizontal="left" vertical="center"/>
    </xf>
    <xf numFmtId="0" fontId="23" fillId="5" borderId="21" xfId="0" applyFont="1" applyFill="1" applyBorder="1" applyAlignment="1">
      <alignment horizontal="left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/>
    <xf numFmtId="0" fontId="23" fillId="5" borderId="4" xfId="0" applyFont="1" applyFill="1" applyBorder="1" applyAlignment="1">
      <alignment horizontal="left" wrapText="1"/>
    </xf>
    <xf numFmtId="0" fontId="22" fillId="0" borderId="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3" fillId="5" borderId="21" xfId="0" applyFont="1" applyFill="1" applyBorder="1" applyAlignment="1">
      <alignment horizontal="left" wrapText="1"/>
    </xf>
    <xf numFmtId="0" fontId="23" fillId="5" borderId="21" xfId="0" applyFont="1" applyFill="1" applyBorder="1" applyAlignment="1"/>
    <xf numFmtId="0" fontId="22" fillId="5" borderId="21" xfId="0" applyFont="1" applyFill="1" applyBorder="1" applyAlignment="1"/>
    <xf numFmtId="0" fontId="22" fillId="0" borderId="1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0" fillId="0" borderId="13" xfId="0" applyBorder="1" applyAlignment="1"/>
    <xf numFmtId="2" fontId="29" fillId="0" borderId="28" xfId="0" applyNumberFormat="1" applyFont="1" applyFill="1" applyBorder="1" applyAlignment="1" applyProtection="1">
      <alignment horizontal="center"/>
    </xf>
    <xf numFmtId="10" fontId="3" fillId="0" borderId="0" xfId="0" applyNumberFormat="1" applyFont="1" applyBorder="1"/>
  </cellXfs>
  <cellStyles count="6">
    <cellStyle name="Center" xfId="1"/>
    <cellStyle name="Data_Cell" xfId="2"/>
    <cellStyle name="Index1" xfId="3"/>
    <cellStyle name="Index3" xfId="4"/>
    <cellStyle name="Normal_ENTAB_C.XLS_1" xfId="5"/>
    <cellStyle name="Normální" xfId="0" builtinId="0"/>
  </cellStyles>
  <dxfs count="7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Nákup mléka, smetany a ostatních produktů</a:t>
            </a:r>
            <a:r>
              <a:rPr lang="cs-CZ" b="1"/>
              <a:t> *</a:t>
            </a:r>
            <a:r>
              <a:rPr lang="en-US" b="1"/>
              <a:t> </a:t>
            </a:r>
            <a:endParaRPr lang="cs-CZ" b="1"/>
          </a:p>
          <a:p>
            <a:pPr>
              <a:defRPr b="1"/>
            </a:pPr>
            <a:r>
              <a:rPr lang="en-US" b="1"/>
              <a:t> časová řada 2010 - 201</a:t>
            </a:r>
            <a:r>
              <a:rPr lang="cs-CZ" b="1"/>
              <a:t>7</a:t>
            </a:r>
          </a:p>
          <a:p>
            <a:pPr>
              <a:defRPr b="1"/>
            </a:pPr>
            <a:endParaRPr lang="en-US" b="1"/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'Nákup_grafy č.1,2'!$A$42:$B$42</c:f>
              <c:strCache>
                <c:ptCount val="1"/>
                <c:pt idx="0">
                  <c:v>Kravské mléko nakoupené od zemědělců v ČR</c:v>
                </c:pt>
              </c:strCache>
            </c:strRef>
          </c:tx>
          <c:invertIfNegative val="0"/>
          <c:cat>
            <c:strRef>
              <c:f>'Nákup_grafy č.1,2'!$C$40:$J$40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  <c:pt idx="7">
                  <c:v>2017</c:v>
                </c:pt>
              </c:strCache>
            </c:strRef>
          </c:cat>
          <c:val>
            <c:numRef>
              <c:f>'Nákup_grafy č.1,2'!$C$42:$J$42</c:f>
              <c:numCache>
                <c:formatCode>0.00</c:formatCode>
                <c:ptCount val="8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  <c:pt idx="7">
                  <c:v>2979.3359999999998</c:v>
                </c:pt>
              </c:numCache>
            </c:numRef>
          </c:val>
        </c:ser>
        <c:ser>
          <c:idx val="2"/>
          <c:order val="1"/>
          <c:tx>
            <c:strRef>
              <c:f>'Nákup_grafy č.1,2'!$A$43:$B$43</c:f>
              <c:strCache>
                <c:ptCount val="1"/>
                <c:pt idx="0">
                  <c:v>Nákup plnotučného  mléka, včetně syrového mléka z EU a třetích zemí</c:v>
                </c:pt>
              </c:strCache>
            </c:strRef>
          </c:tx>
          <c:invertIfNegative val="0"/>
          <c:cat>
            <c:strRef>
              <c:f>'Nákup_grafy č.1,2'!$C$40:$J$40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  <c:pt idx="7">
                  <c:v>2017</c:v>
                </c:pt>
              </c:strCache>
            </c:strRef>
          </c:cat>
          <c:val>
            <c:numRef>
              <c:f>'Nákup_grafy č.1,2'!$C$43:$J$43</c:f>
              <c:numCache>
                <c:formatCode>0.00</c:formatCode>
                <c:ptCount val="8"/>
                <c:pt idx="0">
                  <c:v>30.314</c:v>
                </c:pt>
                <c:pt idx="1">
                  <c:v>13.967000000000001</c:v>
                </c:pt>
                <c:pt idx="2">
                  <c:v>4.0567000000000002</c:v>
                </c:pt>
                <c:pt idx="3">
                  <c:v>3.3769200000000001</c:v>
                </c:pt>
                <c:pt idx="4">
                  <c:v>1.211208882</c:v>
                </c:pt>
                <c:pt idx="5">
                  <c:v>17.274999999999999</c:v>
                </c:pt>
                <c:pt idx="6">
                  <c:v>25.238</c:v>
                </c:pt>
                <c:pt idx="7">
                  <c:v>9.5760000000000005</c:v>
                </c:pt>
              </c:numCache>
            </c:numRef>
          </c:val>
        </c:ser>
        <c:ser>
          <c:idx val="4"/>
          <c:order val="2"/>
          <c:tx>
            <c:strRef>
              <c:f>'Nákup_grafy č.1,2'!$A$44:$B$44</c:f>
              <c:strCache>
                <c:ptCount val="1"/>
                <c:pt idx="0">
                  <c:v>Nákup smetany z EU a třetích zemí</c:v>
                </c:pt>
              </c:strCache>
            </c:strRef>
          </c:tx>
          <c:invertIfNegative val="0"/>
          <c:cat>
            <c:strRef>
              <c:f>'Nákup_grafy č.1,2'!$C$40:$J$40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  <c:pt idx="7">
                  <c:v>2017</c:v>
                </c:pt>
              </c:strCache>
            </c:strRef>
          </c:cat>
          <c:val>
            <c:numRef>
              <c:f>'Nákup_grafy č.1,2'!$C$44:$J$44</c:f>
              <c:numCache>
                <c:formatCode>0.00</c:formatCode>
                <c:ptCount val="8"/>
                <c:pt idx="0">
                  <c:v>2.9620000000000002</c:v>
                </c:pt>
                <c:pt idx="1">
                  <c:v>0</c:v>
                </c:pt>
                <c:pt idx="2">
                  <c:v>1.9876799999999999</c:v>
                </c:pt>
                <c:pt idx="3">
                  <c:v>1.6209300000000002</c:v>
                </c:pt>
                <c:pt idx="4">
                  <c:v>3.8429160000000002</c:v>
                </c:pt>
                <c:pt idx="5">
                  <c:v>4.1150000000000002</c:v>
                </c:pt>
                <c:pt idx="6">
                  <c:v>9.08</c:v>
                </c:pt>
                <c:pt idx="7">
                  <c:v>4.5</c:v>
                </c:pt>
              </c:numCache>
            </c:numRef>
          </c:val>
        </c:ser>
        <c:ser>
          <c:idx val="3"/>
          <c:order val="3"/>
          <c:tx>
            <c:strRef>
              <c:f>'Nákup_grafy č.1,2'!$A$45:$B$45</c:f>
              <c:strCache>
                <c:ptCount val="1"/>
                <c:pt idx="0">
                  <c:v>Nákup ostatních produktů z EU a třetích zemí (odstředěné mléko, kozí mléko, máslo, tvaroh,sýry přírodní, sušené mléko, tekutá syrovátka)  </c:v>
                </c:pt>
              </c:strCache>
            </c:strRef>
          </c:tx>
          <c:invertIfNegative val="0"/>
          <c:cat>
            <c:strRef>
              <c:f>'Nákup_grafy č.1,2'!$C$40:$J$40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  <c:pt idx="7">
                  <c:v>2017</c:v>
                </c:pt>
              </c:strCache>
            </c:strRef>
          </c:cat>
          <c:val>
            <c:numRef>
              <c:f>'Nákup_grafy č.1,2'!$C$45:$J$45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2.58</c:v>
                </c:pt>
                <c:pt idx="3">
                  <c:v>13.31</c:v>
                </c:pt>
                <c:pt idx="4">
                  <c:v>122.48</c:v>
                </c:pt>
                <c:pt idx="5">
                  <c:v>3.0219999999999998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1728896"/>
        <c:axId val="91734784"/>
      </c:barChart>
      <c:catAx>
        <c:axId val="91728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1734784"/>
        <c:crosses val="autoZero"/>
        <c:auto val="1"/>
        <c:lblAlgn val="ctr"/>
        <c:lblOffset val="100"/>
        <c:noMultiLvlLbl val="0"/>
      </c:catAx>
      <c:valAx>
        <c:axId val="91734784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1728896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cs-CZ"/>
                    <a:t>Mil. tun</a:t>
                  </a:r>
                </a:p>
                <a:p>
                  <a:pPr>
                    <a:defRPr/>
                  </a:pPr>
                  <a:endParaRPr lang="cs-CZ"/>
                </a:p>
              </c:rich>
            </c:tx>
          </c:dispUnitsLbl>
        </c:dispUnits>
      </c:valAx>
    </c:plotArea>
    <c:legend>
      <c:legendPos val="b"/>
      <c:layout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/>
            </a:pPr>
            <a:r>
              <a:rPr lang="en-US" b="1"/>
              <a:t>Nákup mléka, smetany a ostatních produktů</a:t>
            </a:r>
            <a:r>
              <a:rPr lang="cs-CZ" b="1"/>
              <a:t> *</a:t>
            </a:r>
            <a:r>
              <a:rPr lang="en-US" b="1"/>
              <a:t> </a:t>
            </a:r>
            <a:r>
              <a:rPr lang="cs-CZ" b="1"/>
              <a:t> v % podílu z celku</a:t>
            </a:r>
          </a:p>
          <a:p>
            <a:pPr>
              <a:defRPr b="1"/>
            </a:pPr>
            <a:r>
              <a:rPr lang="en-US" b="1"/>
              <a:t> časová řada 2010 - 201</a:t>
            </a:r>
            <a:r>
              <a:rPr lang="cs-CZ" b="1"/>
              <a:t>7</a:t>
            </a:r>
          </a:p>
          <a:p>
            <a:pPr>
              <a:defRPr b="1"/>
            </a:pPr>
            <a:endParaRPr lang="en-US" b="1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'Nákup_grafy č.1,2'!$A$42:$B$42</c:f>
              <c:strCache>
                <c:ptCount val="1"/>
                <c:pt idx="0">
                  <c:v>Kravské mléko nakoupené od zemědělců v ČR</c:v>
                </c:pt>
              </c:strCache>
            </c:strRef>
          </c:tx>
          <c:invertIfNegative val="0"/>
          <c:cat>
            <c:strRef>
              <c:f>'Nákup_grafy č.1,2'!$C$40:$J$40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  <c:pt idx="7">
                  <c:v>2017</c:v>
                </c:pt>
              </c:strCache>
            </c:strRef>
          </c:cat>
          <c:val>
            <c:numRef>
              <c:f>'Nákup_grafy č.1,2'!$C$42:$J$42</c:f>
              <c:numCache>
                <c:formatCode>0.00</c:formatCode>
                <c:ptCount val="8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  <c:pt idx="7">
                  <c:v>2979.3359999999998</c:v>
                </c:pt>
              </c:numCache>
            </c:numRef>
          </c:val>
        </c:ser>
        <c:ser>
          <c:idx val="2"/>
          <c:order val="1"/>
          <c:tx>
            <c:strRef>
              <c:f>'Nákup_grafy č.1,2'!$A$43:$B$43</c:f>
              <c:strCache>
                <c:ptCount val="1"/>
                <c:pt idx="0">
                  <c:v>Nákup plnotučného  mléka, včetně syrového mléka z EU a třetích zemí</c:v>
                </c:pt>
              </c:strCache>
            </c:strRef>
          </c:tx>
          <c:invertIfNegative val="0"/>
          <c:cat>
            <c:strRef>
              <c:f>'Nákup_grafy č.1,2'!$C$40:$J$40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  <c:pt idx="7">
                  <c:v>2017</c:v>
                </c:pt>
              </c:strCache>
            </c:strRef>
          </c:cat>
          <c:val>
            <c:numRef>
              <c:f>'Nákup_grafy č.1,2'!$C$43:$J$43</c:f>
              <c:numCache>
                <c:formatCode>0.00</c:formatCode>
                <c:ptCount val="8"/>
                <c:pt idx="0">
                  <c:v>30.314</c:v>
                </c:pt>
                <c:pt idx="1">
                  <c:v>13.967000000000001</c:v>
                </c:pt>
                <c:pt idx="2">
                  <c:v>4.0567000000000002</c:v>
                </c:pt>
                <c:pt idx="3">
                  <c:v>3.3769200000000001</c:v>
                </c:pt>
                <c:pt idx="4">
                  <c:v>1.211208882</c:v>
                </c:pt>
                <c:pt idx="5">
                  <c:v>17.274999999999999</c:v>
                </c:pt>
                <c:pt idx="6">
                  <c:v>25.238</c:v>
                </c:pt>
                <c:pt idx="7">
                  <c:v>9.5760000000000005</c:v>
                </c:pt>
              </c:numCache>
            </c:numRef>
          </c:val>
        </c:ser>
        <c:ser>
          <c:idx val="3"/>
          <c:order val="2"/>
          <c:tx>
            <c:strRef>
              <c:f>'Nákup_grafy č.1,2'!$A$44:$B$44</c:f>
              <c:strCache>
                <c:ptCount val="1"/>
                <c:pt idx="0">
                  <c:v>Nákup smetany z EU a třetích zemí</c:v>
                </c:pt>
              </c:strCache>
            </c:strRef>
          </c:tx>
          <c:invertIfNegative val="0"/>
          <c:cat>
            <c:strRef>
              <c:f>'Nákup_grafy č.1,2'!$C$40:$J$40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  <c:pt idx="7">
                  <c:v>2017</c:v>
                </c:pt>
              </c:strCache>
            </c:strRef>
          </c:cat>
          <c:val>
            <c:numRef>
              <c:f>'Nákup_grafy č.1,2'!$C$44:$J$44</c:f>
              <c:numCache>
                <c:formatCode>0.00</c:formatCode>
                <c:ptCount val="8"/>
                <c:pt idx="0">
                  <c:v>2.9620000000000002</c:v>
                </c:pt>
                <c:pt idx="1">
                  <c:v>0</c:v>
                </c:pt>
                <c:pt idx="2">
                  <c:v>1.9876799999999999</c:v>
                </c:pt>
                <c:pt idx="3">
                  <c:v>1.6209300000000002</c:v>
                </c:pt>
                <c:pt idx="4">
                  <c:v>3.8429160000000002</c:v>
                </c:pt>
                <c:pt idx="5">
                  <c:v>4.1150000000000002</c:v>
                </c:pt>
                <c:pt idx="6">
                  <c:v>9.08</c:v>
                </c:pt>
                <c:pt idx="7">
                  <c:v>4.5</c:v>
                </c:pt>
              </c:numCache>
            </c:numRef>
          </c:val>
        </c:ser>
        <c:ser>
          <c:idx val="4"/>
          <c:order val="3"/>
          <c:tx>
            <c:strRef>
              <c:f>'Nákup_grafy č.1,2'!$A$45:$B$45</c:f>
              <c:strCache>
                <c:ptCount val="1"/>
                <c:pt idx="0">
                  <c:v>Nákup ostatních produktů z EU a třetích zemí (odstředěné mléko, kozí mléko, máslo, tvaroh,sýry přírodní, sušené mléko, tekutá syrovátka)  </c:v>
                </c:pt>
              </c:strCache>
            </c:strRef>
          </c:tx>
          <c:invertIfNegative val="0"/>
          <c:cat>
            <c:strRef>
              <c:f>'Nákup_grafy č.1,2'!$C$40:$J$40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  <c:pt idx="7">
                  <c:v>2017</c:v>
                </c:pt>
              </c:strCache>
            </c:strRef>
          </c:cat>
          <c:val>
            <c:numRef>
              <c:f>'Nákup_grafy č.1,2'!$C$45:$J$45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2.58</c:v>
                </c:pt>
                <c:pt idx="3">
                  <c:v>13.31</c:v>
                </c:pt>
                <c:pt idx="4">
                  <c:v>122.48</c:v>
                </c:pt>
                <c:pt idx="5">
                  <c:v>3.0219999999999998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1807104"/>
        <c:axId val="91812992"/>
      </c:barChart>
      <c:catAx>
        <c:axId val="91807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1812992"/>
        <c:crosses val="autoZero"/>
        <c:auto val="1"/>
        <c:lblAlgn val="ctr"/>
        <c:lblOffset val="100"/>
        <c:noMultiLvlLbl val="0"/>
      </c:catAx>
      <c:valAx>
        <c:axId val="918129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1807104"/>
        <c:crosses val="autoZero"/>
        <c:crossBetween val="between"/>
        <c:dispUnits>
          <c:builtInUnit val="thousands"/>
          <c:dispUnitsLbl/>
        </c:dispUnits>
      </c:valAx>
    </c:plotArea>
    <c:legend>
      <c:legendPos val="b"/>
      <c:layout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>
              <a:defRPr sz="1200"/>
            </a:pPr>
            <a:r>
              <a:rPr lang="en-US" sz="1200"/>
              <a:t>Kravské mléko nakoupené</a:t>
            </a:r>
            <a:r>
              <a:rPr lang="cs-CZ" sz="1200"/>
              <a:t> </a:t>
            </a:r>
            <a:r>
              <a:rPr lang="en-US" sz="1200"/>
              <a:t>od </a:t>
            </a:r>
            <a:r>
              <a:rPr lang="cs-CZ" sz="1200"/>
              <a:t>producentů</a:t>
            </a:r>
            <a:r>
              <a:rPr lang="en-US" sz="1200"/>
              <a:t> v ČR</a:t>
            </a:r>
            <a:r>
              <a:rPr lang="cs-CZ" sz="1200"/>
              <a:t>*</a:t>
            </a:r>
            <a:r>
              <a:rPr lang="cs-CZ" sz="1200" baseline="0"/>
              <a:t> </a:t>
            </a:r>
          </a:p>
          <a:p>
            <a:pPr>
              <a:defRPr sz="1200"/>
            </a:pPr>
            <a:r>
              <a:rPr lang="cs-CZ" sz="1200"/>
              <a:t>časová řada 2010 - 2017</a:t>
            </a:r>
          </a:p>
          <a:p>
            <a:pPr>
              <a:defRPr sz="1200"/>
            </a:pPr>
            <a:endParaRPr lang="cs-CZ" sz="1200"/>
          </a:p>
          <a:p>
            <a:pPr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7950929559632153"/>
          <c:y val="3.90070813070080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131030937516991E-2"/>
          <c:y val="0.27908687131097581"/>
          <c:w val="0.57434790990109286"/>
          <c:h val="0.56629151552702417"/>
        </c:manualLayout>
      </c:layout>
      <c:lineChart>
        <c:grouping val="standard"/>
        <c:varyColors val="0"/>
        <c:ser>
          <c:idx val="0"/>
          <c:order val="0"/>
          <c:tx>
            <c:strRef>
              <c:f>'Nákup_grafy č.1,2'!$A$42</c:f>
              <c:strCache>
                <c:ptCount val="1"/>
                <c:pt idx="0">
                  <c:v>Kravské mléko nakoupené od zemědělců v ČR</c:v>
                </c:pt>
              </c:strCache>
            </c:strRef>
          </c:tx>
          <c:trendline>
            <c:trendlineType val="linear"/>
            <c:dispRSqr val="0"/>
            <c:dispEq val="0"/>
          </c:trendline>
          <c:cat>
            <c:multiLvlStrRef>
              <c:f>'Nákup_grafy č.1,2'!$C$40:$J$41</c:f>
              <c:multiLvlStrCache>
                <c:ptCount val="8"/>
                <c:lvl>
                  <c:pt idx="0">
                    <c:v>(1000 t)</c:v>
                  </c:pt>
                  <c:pt idx="1">
                    <c:v>(1000 t)</c:v>
                  </c:pt>
                  <c:pt idx="2">
                    <c:v>(1000 t)</c:v>
                  </c:pt>
                  <c:pt idx="3">
                    <c:v>(1000 t)</c:v>
                  </c:pt>
                  <c:pt idx="4">
                    <c:v>(1000 t)</c:v>
                  </c:pt>
                  <c:pt idx="5">
                    <c:v>(1000 t)</c:v>
                  </c:pt>
                  <c:pt idx="6">
                    <c:v>(1000 t)</c:v>
                  </c:pt>
                  <c:pt idx="7">
                    <c:v>(1000 t)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2016* B</c:v>
                  </c:pt>
                  <c:pt idx="7">
                    <c:v>2017</c:v>
                  </c:pt>
                </c:lvl>
              </c:multiLvlStrCache>
            </c:multiLvlStrRef>
          </c:cat>
          <c:val>
            <c:numRef>
              <c:f>'Nákup_grafy č.1,2'!$C$42:$J$42</c:f>
              <c:numCache>
                <c:formatCode>0.00</c:formatCode>
                <c:ptCount val="8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  <c:pt idx="7">
                  <c:v>2979.3359999999998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832"/>
        <c:axId val="93483008"/>
      </c:lineChart>
      <c:catAx>
        <c:axId val="934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483008"/>
        <c:crosses val="autoZero"/>
        <c:auto val="1"/>
        <c:lblAlgn val="ctr"/>
        <c:lblOffset val="100"/>
        <c:noMultiLvlLbl val="0"/>
      </c:catAx>
      <c:valAx>
        <c:axId val="93483008"/>
        <c:scaling>
          <c:orientation val="minMax"/>
          <c:min val="150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3464832"/>
        <c:crosses val="autoZero"/>
        <c:crossBetween val="between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/>
              <a:t>Podíl vybraných skupin mlékárenských výrobků na celkové mlékárenské výrobě v roce 2017.
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135315984498071"/>
          <c:y val="8.616656026104845E-2"/>
          <c:w val="0.666633908327805"/>
          <c:h val="0.5768742217802979"/>
        </c:manualLayout>
      </c:layout>
      <c:pie3DChart>
        <c:varyColors val="1"/>
        <c:ser>
          <c:idx val="0"/>
          <c:order val="0"/>
          <c:tx>
            <c:strRef>
              <c:f>'Výroba_grafy č.3,4'!$J$4</c:f>
              <c:strCache>
                <c:ptCount val="1"/>
                <c:pt idx="0">
                  <c:v>2017                       množství (1000 t)</c:v>
                </c:pt>
              </c:strCache>
            </c:strRef>
          </c:tx>
          <c:explosion val="25"/>
          <c:dPt>
            <c:idx val="8"/>
            <c:bubble3D val="0"/>
          </c:dPt>
          <c:dLbls>
            <c:dLbl>
              <c:idx val="0"/>
              <c:layout>
                <c:manualLayout>
                  <c:x val="-0.13045195405550161"/>
                  <c:y val="5.171317641002359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5135278296528723"/>
                  <c:y val="-0.147877764626989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6687101206930264E-2"/>
                  <c:y val="0.1010582995307404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23948596183467796"/>
                  <c:y val="0.189692680843444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-5.5204776717014473E-2"/>
                  <c:y val="7.698499558418497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-0.18619289901410685"/>
                  <c:y val="-2.872884946741905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-7.2760882838257351E-2"/>
                  <c:y val="-0.1178624362851230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9"/>
              <c:layout>
                <c:manualLayout>
                  <c:x val="0.16029199193361102"/>
                  <c:y val="6.24441851245828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Vývoz mléka a smetany do zahraničí 
26%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'Výroba_grafy č.3,4'!$A$5:$B$24</c:f>
              <c:strCache>
                <c:ptCount val="20"/>
                <c:pt idx="0">
                  <c:v>Konzumní mléko</c:v>
                </c:pt>
                <c:pt idx="1">
                  <c:v>Plnotučné mléko celkem</c:v>
                </c:pt>
                <c:pt idx="2">
                  <c:v>Polotučné mléko celkem</c:v>
                </c:pt>
                <c:pt idx="3">
                  <c:v>Odtučněné mléko celkem</c:v>
                </c:pt>
                <c:pt idx="4">
                  <c:v>Podmáslí neochucené, bez přísad</c:v>
                </c:pt>
                <c:pt idx="5">
                  <c:v>Smetana celkem</c:v>
                </c:pt>
                <c:pt idx="6">
                  <c:v>Kysané výrobky celkem</c:v>
                </c:pt>
                <c:pt idx="7">
                  <c:v>Mléčné nápoje ostatní celkem</c:v>
                </c:pt>
                <c:pt idx="8">
                  <c:v>Ostatní čerstvé výrobky (dezerty, mléčná rýže, mléčná krupice, pudinky, mražené krémy)</c:v>
                </c:pt>
                <c:pt idx="9">
                  <c:v>Zahuštěné mléko celkem</c:v>
                </c:pt>
                <c:pt idx="10">
                  <c:v>Sušená smetana, sušené plnotučné mléko, sušené částečně odtučněné mléko</c:v>
                </c:pt>
                <c:pt idx="11">
                  <c:v>Sušené odtučněné mléko</c:v>
                </c:pt>
                <c:pt idx="12">
                  <c:v>Máslo a ostatní výrobky z mléčného tuku vyjádřené v máselném ekvivalentu</c:v>
                </c:pt>
                <c:pt idx="13">
                  <c:v>Máslo</c:v>
                </c:pt>
                <c:pt idx="14">
                  <c:v>Přírodní sýry celkem</c:v>
                </c:pt>
                <c:pt idx="15">
                  <c:v>Měkké sýry</c:v>
                </c:pt>
                <c:pt idx="16">
                  <c:v>Polotvrdé sýry</c:v>
                </c:pt>
                <c:pt idx="17">
                  <c:v>Čerstvé sýry</c:v>
                </c:pt>
                <c:pt idx="18">
                  <c:v>Tavené sýry</c:v>
                </c:pt>
                <c:pt idx="19">
                  <c:v>Vývoz mléka a smetany do zahraničí *</c:v>
                </c:pt>
              </c:strCache>
            </c:strRef>
          </c:cat>
          <c:val>
            <c:numRef>
              <c:f>'Výroba_grafy č.3,4'!$J$5:$J$24</c:f>
              <c:numCache>
                <c:formatCode>0.00</c:formatCode>
                <c:ptCount val="20"/>
                <c:pt idx="0">
                  <c:v>635.19299999999998</c:v>
                </c:pt>
                <c:pt idx="1">
                  <c:v>181.38</c:v>
                </c:pt>
                <c:pt idx="2">
                  <c:v>451.94400000000002</c:v>
                </c:pt>
                <c:pt idx="3">
                  <c:v>1.8640000000000001</c:v>
                </c:pt>
                <c:pt idx="4">
                  <c:v>8.952</c:v>
                </c:pt>
                <c:pt idx="5">
                  <c:v>59.612000000000002</c:v>
                </c:pt>
                <c:pt idx="6">
                  <c:v>173.80600000000001</c:v>
                </c:pt>
                <c:pt idx="7">
                  <c:v>14.401999999999999</c:v>
                </c:pt>
                <c:pt idx="8">
                  <c:v>36.100999999999999</c:v>
                </c:pt>
                <c:pt idx="9">
                  <c:v>12.683</c:v>
                </c:pt>
                <c:pt idx="10">
                  <c:v>14.510999999999999</c:v>
                </c:pt>
                <c:pt idx="11">
                  <c:v>19.036000000000001</c:v>
                </c:pt>
                <c:pt idx="12">
                  <c:v>26.047999999999998</c:v>
                </c:pt>
                <c:pt idx="13">
                  <c:v>21.9</c:v>
                </c:pt>
                <c:pt idx="14">
                  <c:v>133.291</c:v>
                </c:pt>
                <c:pt idx="15">
                  <c:v>9.99</c:v>
                </c:pt>
                <c:pt idx="16">
                  <c:v>51.241999999999997</c:v>
                </c:pt>
                <c:pt idx="17">
                  <c:v>71.304000000000002</c:v>
                </c:pt>
                <c:pt idx="18">
                  <c:v>9.8970000000000002</c:v>
                </c:pt>
                <c:pt idx="19">
                  <c:v>667.27200000000005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0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Výroba mlékárenských výrobků, časová řada 2010 - 2017.</a:t>
            </a:r>
          </a:p>
          <a:p>
            <a:pPr>
              <a:defRPr sz="1200"/>
            </a:pPr>
            <a:endParaRPr lang="cs-CZ" sz="12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'Výroba_grafy č.3,4'!$A$5:$B$5</c:f>
              <c:strCache>
                <c:ptCount val="1"/>
                <c:pt idx="0">
                  <c:v>Konzumní mléko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č.3,4'!$C$5:$J$5</c:f>
              <c:numCache>
                <c:formatCode>0.00</c:formatCode>
                <c:ptCount val="8"/>
                <c:pt idx="0">
                  <c:v>627.17999999999995</c:v>
                </c:pt>
                <c:pt idx="1">
                  <c:v>648.01</c:v>
                </c:pt>
                <c:pt idx="2">
                  <c:v>609.23014000000001</c:v>
                </c:pt>
                <c:pt idx="3">
                  <c:v>619.49621999999999</c:v>
                </c:pt>
                <c:pt idx="4">
                  <c:v>624.02995434200011</c:v>
                </c:pt>
                <c:pt idx="5">
                  <c:v>0</c:v>
                </c:pt>
                <c:pt idx="6">
                  <c:v>616.03</c:v>
                </c:pt>
                <c:pt idx="7">
                  <c:v>635.19299999999998</c:v>
                </c:pt>
              </c:numCache>
            </c:numRef>
          </c:val>
        </c:ser>
        <c:ser>
          <c:idx val="1"/>
          <c:order val="1"/>
          <c:tx>
            <c:strRef>
              <c:f>'Výroba_grafy č.3,4'!$A$6:$B$6</c:f>
              <c:strCache>
                <c:ptCount val="1"/>
                <c:pt idx="0">
                  <c:v>Plnotučné mléko celkem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č.3,4'!$C$6:$J$6</c:f>
              <c:numCache>
                <c:formatCode>0.00</c:formatCode>
                <c:ptCount val="8"/>
                <c:pt idx="0">
                  <c:v>84.22</c:v>
                </c:pt>
                <c:pt idx="1">
                  <c:v>83.17</c:v>
                </c:pt>
                <c:pt idx="2">
                  <c:v>92.580470000000005</c:v>
                </c:pt>
                <c:pt idx="3">
                  <c:v>99.29</c:v>
                </c:pt>
                <c:pt idx="4">
                  <c:v>113.79331098199998</c:v>
                </c:pt>
                <c:pt idx="5">
                  <c:v>150.76499999999999</c:v>
                </c:pt>
                <c:pt idx="6">
                  <c:v>162.96</c:v>
                </c:pt>
                <c:pt idx="7">
                  <c:v>181.38</c:v>
                </c:pt>
              </c:numCache>
            </c:numRef>
          </c:val>
        </c:ser>
        <c:ser>
          <c:idx val="2"/>
          <c:order val="2"/>
          <c:tx>
            <c:strRef>
              <c:f>'Výroba_grafy č.3,4'!$A$7:$B$7</c:f>
              <c:strCache>
                <c:ptCount val="1"/>
                <c:pt idx="0">
                  <c:v>Polotučné mléko celkem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č.3,4'!$C$7:$J$7</c:f>
              <c:numCache>
                <c:formatCode>0.00</c:formatCode>
                <c:ptCount val="8"/>
                <c:pt idx="0">
                  <c:v>511.65</c:v>
                </c:pt>
                <c:pt idx="1">
                  <c:v>537.54999999999995</c:v>
                </c:pt>
                <c:pt idx="2">
                  <c:v>498.71553000000006</c:v>
                </c:pt>
                <c:pt idx="3">
                  <c:v>504.06621999999999</c:v>
                </c:pt>
                <c:pt idx="4">
                  <c:v>497.79664336000002</c:v>
                </c:pt>
                <c:pt idx="5">
                  <c:v>487.11</c:v>
                </c:pt>
                <c:pt idx="6">
                  <c:v>445.58</c:v>
                </c:pt>
                <c:pt idx="7">
                  <c:v>451.94400000000002</c:v>
                </c:pt>
              </c:numCache>
            </c:numRef>
          </c:val>
        </c:ser>
        <c:ser>
          <c:idx val="3"/>
          <c:order val="3"/>
          <c:tx>
            <c:strRef>
              <c:f>'Výroba_grafy č.3,4'!$A$8:$B$8</c:f>
              <c:strCache>
                <c:ptCount val="1"/>
                <c:pt idx="0">
                  <c:v>Odtučněné mléko celkem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č.3,4'!$C$8:$J$8</c:f>
              <c:numCache>
                <c:formatCode>0.00</c:formatCode>
                <c:ptCount val="8"/>
                <c:pt idx="0">
                  <c:v>31.31</c:v>
                </c:pt>
                <c:pt idx="1">
                  <c:v>27.29</c:v>
                </c:pt>
                <c:pt idx="2">
                  <c:v>17.934139999999999</c:v>
                </c:pt>
                <c:pt idx="3">
                  <c:v>16.14</c:v>
                </c:pt>
                <c:pt idx="4">
                  <c:v>12.44</c:v>
                </c:pt>
                <c:pt idx="5">
                  <c:v>0</c:v>
                </c:pt>
                <c:pt idx="6">
                  <c:v>7.48</c:v>
                </c:pt>
                <c:pt idx="7">
                  <c:v>1.8640000000000001</c:v>
                </c:pt>
              </c:numCache>
            </c:numRef>
          </c:val>
        </c:ser>
        <c:ser>
          <c:idx val="4"/>
          <c:order val="4"/>
          <c:tx>
            <c:strRef>
              <c:f>'Výroba_grafy č.3,4'!$A$9:$B$9</c:f>
              <c:strCache>
                <c:ptCount val="1"/>
                <c:pt idx="0">
                  <c:v>Podmáslí neochucené, bez přísad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č.3,4'!$C$9:$J$9</c:f>
              <c:numCache>
                <c:formatCode>0.00</c:formatCode>
                <c:ptCount val="8"/>
                <c:pt idx="0">
                  <c:v>9.59</c:v>
                </c:pt>
                <c:pt idx="1">
                  <c:v>8.7899999999999991</c:v>
                </c:pt>
                <c:pt idx="2">
                  <c:v>8.4700000000000006</c:v>
                </c:pt>
                <c:pt idx="3">
                  <c:v>9.5986000000000011</c:v>
                </c:pt>
                <c:pt idx="4">
                  <c:v>8.6247019100000006</c:v>
                </c:pt>
                <c:pt idx="5">
                  <c:v>8.9649999999999999</c:v>
                </c:pt>
                <c:pt idx="6">
                  <c:v>8.02</c:v>
                </c:pt>
                <c:pt idx="7">
                  <c:v>8.952</c:v>
                </c:pt>
              </c:numCache>
            </c:numRef>
          </c:val>
        </c:ser>
        <c:ser>
          <c:idx val="5"/>
          <c:order val="5"/>
          <c:tx>
            <c:strRef>
              <c:f>'Výroba_grafy č.3,4'!$A$10:$B$10</c:f>
              <c:strCache>
                <c:ptCount val="1"/>
                <c:pt idx="0">
                  <c:v>Smetana celkem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č.3,4'!$C$10:$J$10</c:f>
              <c:numCache>
                <c:formatCode>0.00</c:formatCode>
                <c:ptCount val="8"/>
                <c:pt idx="0">
                  <c:v>46.62</c:v>
                </c:pt>
                <c:pt idx="1">
                  <c:v>46.62</c:v>
                </c:pt>
                <c:pt idx="2">
                  <c:v>47.348340000000007</c:v>
                </c:pt>
                <c:pt idx="3">
                  <c:v>46.496808000000001</c:v>
                </c:pt>
                <c:pt idx="4">
                  <c:v>53.930000000000007</c:v>
                </c:pt>
                <c:pt idx="5">
                  <c:v>61.426000000000002</c:v>
                </c:pt>
                <c:pt idx="6">
                  <c:v>57.39</c:v>
                </c:pt>
                <c:pt idx="7">
                  <c:v>59.612000000000002</c:v>
                </c:pt>
              </c:numCache>
            </c:numRef>
          </c:val>
        </c:ser>
        <c:ser>
          <c:idx val="6"/>
          <c:order val="6"/>
          <c:tx>
            <c:strRef>
              <c:f>'Výroba_grafy č.3,4'!$A$11:$B$11</c:f>
              <c:strCache>
                <c:ptCount val="1"/>
                <c:pt idx="0">
                  <c:v>Kysané výrobky celkem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č.3,4'!$C$11:$J$11</c:f>
              <c:numCache>
                <c:formatCode>0.00</c:formatCode>
                <c:ptCount val="8"/>
                <c:pt idx="0">
                  <c:v>171.22</c:v>
                </c:pt>
                <c:pt idx="1">
                  <c:v>163.41</c:v>
                </c:pt>
                <c:pt idx="2">
                  <c:v>167.50877000000003</c:v>
                </c:pt>
                <c:pt idx="3">
                  <c:v>147.409987</c:v>
                </c:pt>
                <c:pt idx="4">
                  <c:v>169.36966847000002</c:v>
                </c:pt>
                <c:pt idx="5">
                  <c:v>167.75399999999999</c:v>
                </c:pt>
                <c:pt idx="6">
                  <c:v>175.85400000000001</c:v>
                </c:pt>
                <c:pt idx="7">
                  <c:v>173.80600000000001</c:v>
                </c:pt>
              </c:numCache>
            </c:numRef>
          </c:val>
        </c:ser>
        <c:ser>
          <c:idx val="7"/>
          <c:order val="7"/>
          <c:tx>
            <c:strRef>
              <c:f>'Výroba_grafy č.3,4'!$A$12:$B$12</c:f>
              <c:strCache>
                <c:ptCount val="1"/>
                <c:pt idx="0">
                  <c:v>Mléčné nápoje ostatní celkem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č.3,4'!$C$12:$J$12</c:f>
              <c:numCache>
                <c:formatCode>0.00</c:formatCode>
                <c:ptCount val="8"/>
                <c:pt idx="0">
                  <c:v>20.13</c:v>
                </c:pt>
                <c:pt idx="1">
                  <c:v>18.87</c:v>
                </c:pt>
                <c:pt idx="2">
                  <c:v>4.7037599999999999</c:v>
                </c:pt>
                <c:pt idx="3">
                  <c:v>4.3877100000000002</c:v>
                </c:pt>
                <c:pt idx="4">
                  <c:v>8.1373512300000002</c:v>
                </c:pt>
                <c:pt idx="5">
                  <c:v>8.26</c:v>
                </c:pt>
                <c:pt idx="6">
                  <c:v>9.33</c:v>
                </c:pt>
                <c:pt idx="7">
                  <c:v>14.401999999999999</c:v>
                </c:pt>
              </c:numCache>
            </c:numRef>
          </c:val>
        </c:ser>
        <c:ser>
          <c:idx val="8"/>
          <c:order val="8"/>
          <c:tx>
            <c:strRef>
              <c:f>'Výroba_grafy č.3,4'!$A$13:$B$13</c:f>
              <c:strCache>
                <c:ptCount val="1"/>
                <c:pt idx="0">
                  <c:v>Ostatní čerstvé výrobky (dezerty, mléčná rýže, mléčná krupice, pudinky, mražené krémy)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č.3,4'!$C$13:$J$13</c:f>
              <c:numCache>
                <c:formatCode>0.00</c:formatCode>
                <c:ptCount val="8"/>
                <c:pt idx="0">
                  <c:v>36.24</c:v>
                </c:pt>
                <c:pt idx="1">
                  <c:v>35.54</c:v>
                </c:pt>
                <c:pt idx="2">
                  <c:v>33.23536</c:v>
                </c:pt>
                <c:pt idx="3">
                  <c:v>28.817880000000002</c:v>
                </c:pt>
                <c:pt idx="4">
                  <c:v>34.317018179999998</c:v>
                </c:pt>
                <c:pt idx="5">
                  <c:v>32.576000000000001</c:v>
                </c:pt>
                <c:pt idx="6">
                  <c:v>31.58</c:v>
                </c:pt>
                <c:pt idx="7">
                  <c:v>36.100999999999999</c:v>
                </c:pt>
              </c:numCache>
            </c:numRef>
          </c:val>
        </c:ser>
        <c:ser>
          <c:idx val="9"/>
          <c:order val="9"/>
          <c:tx>
            <c:strRef>
              <c:f>'Výroba_grafy č.3,4'!$A$14:$B$14</c:f>
              <c:strCache>
                <c:ptCount val="1"/>
                <c:pt idx="0">
                  <c:v>Zahuštěné mléko celkem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č.3,4'!$C$14:$J$14</c:f>
              <c:numCache>
                <c:formatCode>0.00</c:formatCode>
                <c:ptCount val="8"/>
                <c:pt idx="0">
                  <c:v>15.3</c:v>
                </c:pt>
                <c:pt idx="1">
                  <c:v>13.31</c:v>
                </c:pt>
                <c:pt idx="2">
                  <c:v>15.214099999999998</c:v>
                </c:pt>
                <c:pt idx="3">
                  <c:v>11.26</c:v>
                </c:pt>
                <c:pt idx="4">
                  <c:v>10.19</c:v>
                </c:pt>
                <c:pt idx="5">
                  <c:v>9.2989999999999995</c:v>
                </c:pt>
                <c:pt idx="6">
                  <c:v>11.62</c:v>
                </c:pt>
                <c:pt idx="7">
                  <c:v>12.683</c:v>
                </c:pt>
              </c:numCache>
            </c:numRef>
          </c:val>
        </c:ser>
        <c:ser>
          <c:idx val="10"/>
          <c:order val="10"/>
          <c:tx>
            <c:strRef>
              <c:f>'Výroba_grafy č.3,4'!$A$15</c:f>
              <c:strCache>
                <c:ptCount val="1"/>
                <c:pt idx="0">
                  <c:v>Sušená smetana, sušené plnotučné mléko, sušené částečně odtučněné mléko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č.3,4'!$C$15:$J$15</c:f>
              <c:numCache>
                <c:formatCode>0.00</c:formatCode>
                <c:ptCount val="8"/>
                <c:pt idx="0">
                  <c:v>10.16</c:v>
                </c:pt>
                <c:pt idx="1">
                  <c:v>13.29</c:v>
                </c:pt>
                <c:pt idx="2">
                  <c:v>11.801160000000001</c:v>
                </c:pt>
                <c:pt idx="3">
                  <c:v>12.180324999999998</c:v>
                </c:pt>
                <c:pt idx="4">
                  <c:v>12.54</c:v>
                </c:pt>
                <c:pt idx="5">
                  <c:v>12.205</c:v>
                </c:pt>
                <c:pt idx="6">
                  <c:v>14.25</c:v>
                </c:pt>
                <c:pt idx="7">
                  <c:v>14.510999999999999</c:v>
                </c:pt>
              </c:numCache>
            </c:numRef>
          </c:val>
        </c:ser>
        <c:ser>
          <c:idx val="11"/>
          <c:order val="11"/>
          <c:tx>
            <c:strRef>
              <c:f>'Výroba_grafy č.3,4'!$A$16</c:f>
              <c:strCache>
                <c:ptCount val="1"/>
                <c:pt idx="0">
                  <c:v>Sušené odtučněné mléko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č.3,4'!$C$16:$J$16</c:f>
              <c:numCache>
                <c:formatCode>0.00</c:formatCode>
                <c:ptCount val="8"/>
                <c:pt idx="0">
                  <c:v>14.83</c:v>
                </c:pt>
                <c:pt idx="1">
                  <c:v>14.54</c:v>
                </c:pt>
                <c:pt idx="2">
                  <c:v>17.622730000000001</c:v>
                </c:pt>
                <c:pt idx="3">
                  <c:v>17.46949</c:v>
                </c:pt>
                <c:pt idx="4">
                  <c:v>0</c:v>
                </c:pt>
                <c:pt idx="5">
                  <c:v>23.564</c:v>
                </c:pt>
                <c:pt idx="6">
                  <c:v>23.77</c:v>
                </c:pt>
                <c:pt idx="7">
                  <c:v>19.036000000000001</c:v>
                </c:pt>
              </c:numCache>
            </c:numRef>
          </c:val>
        </c:ser>
        <c:ser>
          <c:idx val="12"/>
          <c:order val="12"/>
          <c:tx>
            <c:strRef>
              <c:f>'Výroba_grafy č.3,4'!$A$17</c:f>
              <c:strCache>
                <c:ptCount val="1"/>
                <c:pt idx="0">
                  <c:v>Máslo a ostatní výrobky z mléčného tuku vyjádřené v máselném ekvivalentu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č.3,4'!$C$17:$J$17</c:f>
              <c:numCache>
                <c:formatCode>0.00</c:formatCode>
                <c:ptCount val="8"/>
                <c:pt idx="0">
                  <c:v>28.58</c:v>
                </c:pt>
                <c:pt idx="1">
                  <c:v>26.86</c:v>
                </c:pt>
                <c:pt idx="2">
                  <c:v>27.3043686</c:v>
                </c:pt>
                <c:pt idx="3">
                  <c:v>29.49</c:v>
                </c:pt>
                <c:pt idx="4">
                  <c:v>26.8</c:v>
                </c:pt>
                <c:pt idx="5">
                  <c:v>29.434000000000001</c:v>
                </c:pt>
                <c:pt idx="6">
                  <c:v>28.13</c:v>
                </c:pt>
                <c:pt idx="7">
                  <c:v>26.047999999999998</c:v>
                </c:pt>
              </c:numCache>
            </c:numRef>
          </c:val>
        </c:ser>
        <c:ser>
          <c:idx val="13"/>
          <c:order val="13"/>
          <c:tx>
            <c:strRef>
              <c:f>'Výroba_grafy č.3,4'!$A$18</c:f>
              <c:strCache>
                <c:ptCount val="1"/>
                <c:pt idx="0">
                  <c:v>Máslo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č.3,4'!$C$18:$J$18</c:f>
              <c:numCache>
                <c:formatCode>0.00</c:formatCode>
                <c:ptCount val="8"/>
                <c:pt idx="0">
                  <c:v>23.38</c:v>
                </c:pt>
                <c:pt idx="1">
                  <c:v>21.89</c:v>
                </c:pt>
                <c:pt idx="2">
                  <c:v>23.02</c:v>
                </c:pt>
                <c:pt idx="3">
                  <c:v>23.982899999999997</c:v>
                </c:pt>
                <c:pt idx="4">
                  <c:v>21.68</c:v>
                </c:pt>
                <c:pt idx="5">
                  <c:v>24.416</c:v>
                </c:pt>
                <c:pt idx="6">
                  <c:v>23.98</c:v>
                </c:pt>
                <c:pt idx="7">
                  <c:v>21.9</c:v>
                </c:pt>
              </c:numCache>
            </c:numRef>
          </c:val>
        </c:ser>
        <c:ser>
          <c:idx val="14"/>
          <c:order val="14"/>
          <c:tx>
            <c:strRef>
              <c:f>'Výroba_grafy č.3,4'!$A$19:$B$19</c:f>
              <c:strCache>
                <c:ptCount val="1"/>
                <c:pt idx="0">
                  <c:v>Přírodní sýry celkem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č.3,4'!$C$19:$J$19</c:f>
              <c:numCache>
                <c:formatCode>0.00</c:formatCode>
                <c:ptCount val="8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  <c:pt idx="6">
                  <c:v>141.72</c:v>
                </c:pt>
                <c:pt idx="7">
                  <c:v>133.291</c:v>
                </c:pt>
              </c:numCache>
            </c:numRef>
          </c:val>
        </c:ser>
        <c:ser>
          <c:idx val="15"/>
          <c:order val="15"/>
          <c:tx>
            <c:strRef>
              <c:f>'Výroba_grafy č.3,4'!$A$20:$B$20</c:f>
              <c:strCache>
                <c:ptCount val="1"/>
                <c:pt idx="0">
                  <c:v>Měkké sýry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č.3,4'!$C$20:$J$20</c:f>
              <c:numCache>
                <c:formatCode>0.00</c:formatCode>
                <c:ptCount val="8"/>
                <c:pt idx="0">
                  <c:v>14.33</c:v>
                </c:pt>
                <c:pt idx="1">
                  <c:v>12.61</c:v>
                </c:pt>
                <c:pt idx="2">
                  <c:v>12.98875</c:v>
                </c:pt>
                <c:pt idx="3">
                  <c:v>12.19744</c:v>
                </c:pt>
                <c:pt idx="4">
                  <c:v>13.78365093</c:v>
                </c:pt>
                <c:pt idx="5">
                  <c:v>8.6509999999999998</c:v>
                </c:pt>
                <c:pt idx="6">
                  <c:v>15.29</c:v>
                </c:pt>
                <c:pt idx="7">
                  <c:v>9.99</c:v>
                </c:pt>
              </c:numCache>
            </c:numRef>
          </c:val>
        </c:ser>
        <c:ser>
          <c:idx val="16"/>
          <c:order val="16"/>
          <c:tx>
            <c:strRef>
              <c:f>'Výroba_grafy č.3,4'!$A$21:$B$21</c:f>
              <c:strCache>
                <c:ptCount val="1"/>
                <c:pt idx="0">
                  <c:v>Polotvrdé sýry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č.3,4'!$C$21:$J$21</c:f>
              <c:numCache>
                <c:formatCode>0.00</c:formatCode>
                <c:ptCount val="8"/>
                <c:pt idx="0">
                  <c:v>47.97</c:v>
                </c:pt>
                <c:pt idx="1">
                  <c:v>43.36</c:v>
                </c:pt>
                <c:pt idx="2">
                  <c:v>48.011169999999993</c:v>
                </c:pt>
                <c:pt idx="3">
                  <c:v>43.858880000000006</c:v>
                </c:pt>
                <c:pt idx="4">
                  <c:v>40.595834179999997</c:v>
                </c:pt>
                <c:pt idx="5">
                  <c:v>49.512999999999998</c:v>
                </c:pt>
                <c:pt idx="6">
                  <c:v>49.5</c:v>
                </c:pt>
                <c:pt idx="7">
                  <c:v>51.241999999999997</c:v>
                </c:pt>
              </c:numCache>
            </c:numRef>
          </c:val>
        </c:ser>
        <c:ser>
          <c:idx val="17"/>
          <c:order val="17"/>
          <c:tx>
            <c:strRef>
              <c:f>'Výroba_grafy č.3,4'!$A$22:$B$22</c:f>
              <c:strCache>
                <c:ptCount val="1"/>
                <c:pt idx="0">
                  <c:v>Čerstvé sýry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č.3,4'!$C$22:$J$22</c:f>
              <c:numCache>
                <c:formatCode>0.00</c:formatCode>
                <c:ptCount val="8"/>
                <c:pt idx="0">
                  <c:v>39.700000000000003</c:v>
                </c:pt>
                <c:pt idx="1">
                  <c:v>42.51</c:v>
                </c:pt>
                <c:pt idx="2">
                  <c:v>39.071100000000001</c:v>
                </c:pt>
                <c:pt idx="3">
                  <c:v>42.885289999999976</c:v>
                </c:pt>
                <c:pt idx="4">
                  <c:v>44.46</c:v>
                </c:pt>
                <c:pt idx="5">
                  <c:v>51.87</c:v>
                </c:pt>
                <c:pt idx="6">
                  <c:v>64.78</c:v>
                </c:pt>
                <c:pt idx="7">
                  <c:v>71.304000000000002</c:v>
                </c:pt>
              </c:numCache>
            </c:numRef>
          </c:val>
        </c:ser>
        <c:ser>
          <c:idx val="18"/>
          <c:order val="18"/>
          <c:tx>
            <c:strRef>
              <c:f>'Výroba_grafy č.3,4'!$A$23:$B$23</c:f>
              <c:strCache>
                <c:ptCount val="1"/>
                <c:pt idx="0">
                  <c:v>Tavené sýry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č.3,4'!$C$23:$J$23</c:f>
              <c:numCache>
                <c:formatCode>0.00</c:formatCode>
                <c:ptCount val="8"/>
                <c:pt idx="0">
                  <c:v>13.95</c:v>
                </c:pt>
                <c:pt idx="1">
                  <c:v>13.62</c:v>
                </c:pt>
                <c:pt idx="2">
                  <c:v>14.566579999999998</c:v>
                </c:pt>
                <c:pt idx="3">
                  <c:v>23.79</c:v>
                </c:pt>
                <c:pt idx="4">
                  <c:v>12.652129949999999</c:v>
                </c:pt>
                <c:pt idx="5">
                  <c:v>8.3759999999999994</c:v>
                </c:pt>
                <c:pt idx="6">
                  <c:v>6.36</c:v>
                </c:pt>
                <c:pt idx="7">
                  <c:v>9.8970000000000002</c:v>
                </c:pt>
              </c:numCache>
            </c:numRef>
          </c:val>
        </c:ser>
        <c:ser>
          <c:idx val="19"/>
          <c:order val="19"/>
          <c:tx>
            <c:strRef>
              <c:f>'Výroba_grafy č.3,4'!$A$24:$B$24</c:f>
              <c:strCache>
                <c:ptCount val="1"/>
                <c:pt idx="0">
                  <c:v>Vývoz mléka a smetany do zahraničí *</c:v>
                </c:pt>
              </c:strCache>
            </c:strRef>
          </c:tx>
          <c:invertIfNegative val="0"/>
          <c:cat>
            <c:strRef>
              <c:f>'Výroba_grafy č.3,4'!$C$4:$J$4</c:f>
              <c:strCache>
                <c:ptCount val="8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</c:strCache>
            </c:strRef>
          </c:cat>
          <c:val>
            <c:numRef>
              <c:f>'Výroba_grafy č.3,4'!$C$24:$J$24</c:f>
              <c:numCache>
                <c:formatCode>0.00</c:formatCode>
                <c:ptCount val="8"/>
                <c:pt idx="0">
                  <c:v>131.59</c:v>
                </c:pt>
                <c:pt idx="1">
                  <c:v>209.08</c:v>
                </c:pt>
                <c:pt idx="2">
                  <c:v>287.85723999999993</c:v>
                </c:pt>
                <c:pt idx="3">
                  <c:v>191.98</c:v>
                </c:pt>
                <c:pt idx="4">
                  <c:v>0</c:v>
                </c:pt>
                <c:pt idx="5">
                  <c:v>0</c:v>
                </c:pt>
                <c:pt idx="6">
                  <c:v>630.38</c:v>
                </c:pt>
                <c:pt idx="7">
                  <c:v>667.27200000000005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91545984"/>
        <c:axId val="91547520"/>
      </c:barChart>
      <c:catAx>
        <c:axId val="91545984"/>
        <c:scaling>
          <c:orientation val="minMax"/>
        </c:scaling>
        <c:delete val="0"/>
        <c:axPos val="l"/>
        <c:majorTickMark val="out"/>
        <c:minorTickMark val="none"/>
        <c:tickLblPos val="nextTo"/>
        <c:crossAx val="91547520"/>
        <c:crosses val="autoZero"/>
        <c:auto val="1"/>
        <c:lblAlgn val="ctr"/>
        <c:lblOffset val="100"/>
        <c:noMultiLvlLbl val="0"/>
      </c:catAx>
      <c:valAx>
        <c:axId val="91547520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91545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cs-CZ" sz="1200" b="1" i="0" baseline="0">
                <a:effectLst/>
              </a:rPr>
              <a:t>Saldo zahraničního obchodu ČR vybranými mlékárenskými výrobky </a:t>
            </a:r>
            <a:endParaRPr lang="cs-CZ" sz="1200">
              <a:effectLst/>
            </a:endParaRPr>
          </a:p>
          <a:p>
            <a:pPr>
              <a:defRPr sz="1200"/>
            </a:pPr>
            <a:r>
              <a:rPr lang="cs-CZ" sz="1200" b="1" i="0" baseline="0">
                <a:effectLst/>
              </a:rPr>
              <a:t>(celkem) s vybranými zeměmi (EU27)</a:t>
            </a:r>
            <a:endParaRPr lang="cs-CZ" sz="1200">
              <a:effectLst/>
            </a:endParaRPr>
          </a:p>
          <a:p>
            <a:pPr>
              <a:defRPr sz="1200"/>
            </a:pPr>
            <a:r>
              <a:rPr lang="cs-CZ" sz="1200" b="1" i="0" baseline="0">
                <a:effectLst/>
              </a:rPr>
              <a:t>časová řada 2010 - 2017</a:t>
            </a:r>
            <a:endParaRPr lang="cs-CZ" sz="1200">
              <a:effectLst/>
            </a:endParaRPr>
          </a:p>
          <a:p>
            <a:pPr>
              <a:defRPr sz="1200"/>
            </a:pPr>
            <a:endParaRPr lang="cs-CZ" sz="1200"/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4F81BD"/>
        </a:solidFill>
      </c:spPr>
    </c:floor>
    <c:sideWall>
      <c:thickness val="0"/>
      <c:spPr>
        <a:solidFill>
          <a:srgbClr val="4F81BD">
            <a:alpha val="32000"/>
          </a:srgbClr>
        </a:solidFill>
      </c:spPr>
    </c:sideWall>
    <c:backWall>
      <c:thickness val="0"/>
      <c:spPr>
        <a:solidFill>
          <a:srgbClr val="4F81BD">
            <a:alpha val="32000"/>
          </a:srgbClr>
        </a:solidFill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'Bilance_zahr.obchod_graf č. 5'!$M$46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'Bilance_zahr.obchod_graf č. 5'!$L$48:$L$61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5'!$M$48:$M$61</c:f>
              <c:numCache>
                <c:formatCode>#,##0.00</c:formatCode>
                <c:ptCount val="14"/>
                <c:pt idx="0">
                  <c:v>-295539</c:v>
                </c:pt>
                <c:pt idx="1">
                  <c:v>178338</c:v>
                </c:pt>
                <c:pt idx="2">
                  <c:v>38102</c:v>
                </c:pt>
                <c:pt idx="3">
                  <c:v>425362</c:v>
                </c:pt>
                <c:pt idx="4">
                  <c:v>975839</c:v>
                </c:pt>
                <c:pt idx="5">
                  <c:v>-2142497</c:v>
                </c:pt>
                <c:pt idx="6">
                  <c:v>-7897</c:v>
                </c:pt>
                <c:pt idx="7">
                  <c:v>134187</c:v>
                </c:pt>
                <c:pt idx="8">
                  <c:v>556240</c:v>
                </c:pt>
                <c:pt idx="9">
                  <c:v>2377</c:v>
                </c:pt>
                <c:pt idx="10">
                  <c:v>24312</c:v>
                </c:pt>
                <c:pt idx="11">
                  <c:v>7397</c:v>
                </c:pt>
                <c:pt idx="12">
                  <c:v>1431</c:v>
                </c:pt>
                <c:pt idx="13">
                  <c:v>1595</c:v>
                </c:pt>
              </c:numCache>
            </c:numRef>
          </c:val>
        </c:ser>
        <c:ser>
          <c:idx val="1"/>
          <c:order val="1"/>
          <c:tx>
            <c:strRef>
              <c:f>'Bilance_zahr.obchod_graf č. 5'!$N$46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'Bilance_zahr.obchod_graf č. 5'!$L$48:$L$61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5'!$N$48:$N$61</c:f>
              <c:numCache>
                <c:formatCode>#,##0.00</c:formatCode>
                <c:ptCount val="14"/>
                <c:pt idx="0">
                  <c:v>-255120</c:v>
                </c:pt>
                <c:pt idx="1">
                  <c:v>594866</c:v>
                </c:pt>
                <c:pt idx="2">
                  <c:v>95940</c:v>
                </c:pt>
                <c:pt idx="3">
                  <c:v>619554</c:v>
                </c:pt>
                <c:pt idx="4">
                  <c:v>1596654</c:v>
                </c:pt>
                <c:pt idx="5">
                  <c:v>-2238657</c:v>
                </c:pt>
                <c:pt idx="6">
                  <c:v>2837</c:v>
                </c:pt>
                <c:pt idx="7">
                  <c:v>139774</c:v>
                </c:pt>
                <c:pt idx="8">
                  <c:v>551760</c:v>
                </c:pt>
                <c:pt idx="9">
                  <c:v>6294</c:v>
                </c:pt>
                <c:pt idx="10">
                  <c:v>64290</c:v>
                </c:pt>
                <c:pt idx="11">
                  <c:v>-1948</c:v>
                </c:pt>
                <c:pt idx="12">
                  <c:v>6146</c:v>
                </c:pt>
                <c:pt idx="13">
                  <c:v>9523</c:v>
                </c:pt>
              </c:numCache>
            </c:numRef>
          </c:val>
        </c:ser>
        <c:ser>
          <c:idx val="2"/>
          <c:order val="2"/>
          <c:tx>
            <c:strRef>
              <c:f>'Bilance_zahr.obchod_graf č. 5'!$O$46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'Bilance_zahr.obchod_graf č. 5'!$L$48:$L$61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5'!$O$48:$O$61</c:f>
              <c:numCache>
                <c:formatCode>#,##0.00</c:formatCode>
                <c:ptCount val="14"/>
                <c:pt idx="0">
                  <c:v>-129707</c:v>
                </c:pt>
                <c:pt idx="1">
                  <c:v>273940</c:v>
                </c:pt>
                <c:pt idx="2">
                  <c:v>109290</c:v>
                </c:pt>
                <c:pt idx="3">
                  <c:v>472302</c:v>
                </c:pt>
                <c:pt idx="4">
                  <c:v>1614212</c:v>
                </c:pt>
                <c:pt idx="5">
                  <c:v>-2031128</c:v>
                </c:pt>
                <c:pt idx="6">
                  <c:v>5374</c:v>
                </c:pt>
                <c:pt idx="7">
                  <c:v>156138</c:v>
                </c:pt>
                <c:pt idx="8">
                  <c:v>791535</c:v>
                </c:pt>
                <c:pt idx="9">
                  <c:v>10726</c:v>
                </c:pt>
                <c:pt idx="10">
                  <c:v>145966</c:v>
                </c:pt>
                <c:pt idx="11">
                  <c:v>10308</c:v>
                </c:pt>
                <c:pt idx="12">
                  <c:v>11485</c:v>
                </c:pt>
                <c:pt idx="13">
                  <c:v>29559</c:v>
                </c:pt>
              </c:numCache>
            </c:numRef>
          </c:val>
        </c:ser>
        <c:ser>
          <c:idx val="3"/>
          <c:order val="3"/>
          <c:tx>
            <c:strRef>
              <c:f>'Bilance_zahr.obchod_graf č. 5'!$P$46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'Bilance_zahr.obchod_graf č. 5'!$L$48:$L$61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5'!$P$48:$P$61</c:f>
              <c:numCache>
                <c:formatCode>#,##0.00</c:formatCode>
                <c:ptCount val="14"/>
                <c:pt idx="0">
                  <c:v>-227574</c:v>
                </c:pt>
                <c:pt idx="1">
                  <c:v>-63919</c:v>
                </c:pt>
                <c:pt idx="2">
                  <c:v>170932</c:v>
                </c:pt>
                <c:pt idx="3">
                  <c:v>385774</c:v>
                </c:pt>
                <c:pt idx="4">
                  <c:v>1869509</c:v>
                </c:pt>
                <c:pt idx="5">
                  <c:v>-2123111</c:v>
                </c:pt>
                <c:pt idx="6">
                  <c:v>6090</c:v>
                </c:pt>
                <c:pt idx="7">
                  <c:v>126522</c:v>
                </c:pt>
                <c:pt idx="8">
                  <c:v>1426982</c:v>
                </c:pt>
                <c:pt idx="9">
                  <c:v>11935</c:v>
                </c:pt>
                <c:pt idx="10">
                  <c:v>169186</c:v>
                </c:pt>
                <c:pt idx="11">
                  <c:v>27002</c:v>
                </c:pt>
                <c:pt idx="12">
                  <c:v>8512</c:v>
                </c:pt>
                <c:pt idx="13">
                  <c:v>10472</c:v>
                </c:pt>
              </c:numCache>
            </c:numRef>
          </c:val>
        </c:ser>
        <c:ser>
          <c:idx val="4"/>
          <c:order val="4"/>
          <c:tx>
            <c:strRef>
              <c:f>'Bilance_zahr.obchod_graf č. 5'!$Q$46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'Bilance_zahr.obchod_graf č. 5'!$L$48:$L$61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5'!$Q$48:$Q$61</c:f>
              <c:numCache>
                <c:formatCode>#,##0.00</c:formatCode>
                <c:ptCount val="14"/>
                <c:pt idx="0">
                  <c:v>-128990</c:v>
                </c:pt>
                <c:pt idx="1">
                  <c:v>1003137</c:v>
                </c:pt>
                <c:pt idx="2">
                  <c:v>31714</c:v>
                </c:pt>
                <c:pt idx="3">
                  <c:v>389700</c:v>
                </c:pt>
                <c:pt idx="4">
                  <c:v>1739916</c:v>
                </c:pt>
                <c:pt idx="5">
                  <c:v>-2134538</c:v>
                </c:pt>
                <c:pt idx="6">
                  <c:v>-1123</c:v>
                </c:pt>
                <c:pt idx="7">
                  <c:v>116839</c:v>
                </c:pt>
                <c:pt idx="8">
                  <c:v>1813688</c:v>
                </c:pt>
                <c:pt idx="9">
                  <c:v>19882</c:v>
                </c:pt>
                <c:pt idx="10">
                  <c:v>178392</c:v>
                </c:pt>
                <c:pt idx="11">
                  <c:v>23864</c:v>
                </c:pt>
                <c:pt idx="12">
                  <c:v>6866</c:v>
                </c:pt>
                <c:pt idx="13">
                  <c:v>28641</c:v>
                </c:pt>
              </c:numCache>
            </c:numRef>
          </c:val>
        </c:ser>
        <c:ser>
          <c:idx val="5"/>
          <c:order val="5"/>
          <c:tx>
            <c:strRef>
              <c:f>'Bilance_zahr.obchod_graf č. 5'!$R$46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'Bilance_zahr.obchod_graf č. 5'!$L$48:$L$61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5'!$R$48:$R$61</c:f>
              <c:numCache>
                <c:formatCode>#,##0.00</c:formatCode>
                <c:ptCount val="14"/>
                <c:pt idx="0">
                  <c:v>-159086</c:v>
                </c:pt>
                <c:pt idx="1">
                  <c:v>846928</c:v>
                </c:pt>
                <c:pt idx="2">
                  <c:v>113134</c:v>
                </c:pt>
                <c:pt idx="3">
                  <c:v>211568</c:v>
                </c:pt>
                <c:pt idx="4">
                  <c:v>1530757</c:v>
                </c:pt>
                <c:pt idx="5">
                  <c:v>-1760959</c:v>
                </c:pt>
                <c:pt idx="6">
                  <c:v>-2493</c:v>
                </c:pt>
                <c:pt idx="7">
                  <c:v>44883</c:v>
                </c:pt>
                <c:pt idx="8">
                  <c:v>1431945</c:v>
                </c:pt>
                <c:pt idx="9">
                  <c:v>19894</c:v>
                </c:pt>
                <c:pt idx="10">
                  <c:v>182956</c:v>
                </c:pt>
                <c:pt idx="11">
                  <c:v>32062</c:v>
                </c:pt>
                <c:pt idx="12">
                  <c:v>1095</c:v>
                </c:pt>
                <c:pt idx="13">
                  <c:v>14999</c:v>
                </c:pt>
              </c:numCache>
            </c:numRef>
          </c:val>
        </c:ser>
        <c:ser>
          <c:idx val="6"/>
          <c:order val="6"/>
          <c:tx>
            <c:strRef>
              <c:f>'Bilance_zahr.obchod_graf č. 5'!$S$46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'Bilance_zahr.obchod_graf č. 5'!$L$48:$L$61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5'!$S$48:$S$61</c:f>
              <c:numCache>
                <c:formatCode>#,##0.00</c:formatCode>
                <c:ptCount val="14"/>
                <c:pt idx="0">
                  <c:v>-249940</c:v>
                </c:pt>
                <c:pt idx="1">
                  <c:v>2150641</c:v>
                </c:pt>
                <c:pt idx="2">
                  <c:v>122668</c:v>
                </c:pt>
                <c:pt idx="3">
                  <c:v>164711</c:v>
                </c:pt>
                <c:pt idx="4">
                  <c:v>1431068</c:v>
                </c:pt>
                <c:pt idx="5">
                  <c:v>-515006</c:v>
                </c:pt>
                <c:pt idx="6">
                  <c:v>17859</c:v>
                </c:pt>
                <c:pt idx="7">
                  <c:v>64712</c:v>
                </c:pt>
                <c:pt idx="8">
                  <c:v>1097291</c:v>
                </c:pt>
                <c:pt idx="9">
                  <c:v>0</c:v>
                </c:pt>
                <c:pt idx="10">
                  <c:v>199214</c:v>
                </c:pt>
                <c:pt idx="11">
                  <c:v>6743</c:v>
                </c:pt>
                <c:pt idx="12">
                  <c:v>145202</c:v>
                </c:pt>
                <c:pt idx="13">
                  <c:v>53837</c:v>
                </c:pt>
              </c:numCache>
            </c:numRef>
          </c:val>
        </c:ser>
        <c:ser>
          <c:idx val="7"/>
          <c:order val="7"/>
          <c:tx>
            <c:strRef>
              <c:f>'Bilance_zahr.obchod_graf č. 5'!$T$46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'Bilance_zahr.obchod_graf č. 5'!$L$48:$L$61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5'!$T$48:$T$61</c:f>
              <c:numCache>
                <c:formatCode>#,##0.00</c:formatCode>
                <c:ptCount val="14"/>
                <c:pt idx="0">
                  <c:v>-397780</c:v>
                </c:pt>
                <c:pt idx="1">
                  <c:v>1049074</c:v>
                </c:pt>
                <c:pt idx="2" formatCode="@">
                  <c:v>0</c:v>
                </c:pt>
                <c:pt idx="3">
                  <c:v>394757</c:v>
                </c:pt>
                <c:pt idx="4">
                  <c:v>1627122</c:v>
                </c:pt>
                <c:pt idx="5">
                  <c:v>-2254777</c:v>
                </c:pt>
                <c:pt idx="6">
                  <c:v>13855</c:v>
                </c:pt>
                <c:pt idx="7">
                  <c:v>117519</c:v>
                </c:pt>
                <c:pt idx="8">
                  <c:v>1320770</c:v>
                </c:pt>
                <c:pt idx="9">
                  <c:v>164652</c:v>
                </c:pt>
                <c:pt idx="10">
                  <c:v>207281</c:v>
                </c:pt>
                <c:pt idx="11" formatCode="@">
                  <c:v>0</c:v>
                </c:pt>
                <c:pt idx="12">
                  <c:v>7144</c:v>
                </c:pt>
                <c:pt idx="13">
                  <c:v>5719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4850944"/>
        <c:axId val="104852480"/>
        <c:axId val="105005056"/>
      </c:bar3DChart>
      <c:catAx>
        <c:axId val="1048509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7030A0"/>
            </a:solidFill>
          </a:ln>
        </c:spPr>
        <c:crossAx val="10485248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048524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4850944"/>
        <c:crosses val="autoZero"/>
        <c:crossBetween val="between"/>
        <c:dispUnits>
          <c:builtInUnit val="millions"/>
          <c:dispUnitsLbl>
            <c:layout/>
          </c:dispUnitsLbl>
        </c:dispUnits>
      </c:valAx>
      <c:serAx>
        <c:axId val="105005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4852480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50</xdr:row>
      <xdr:rowOff>123825</xdr:rowOff>
    </xdr:from>
    <xdr:to>
      <xdr:col>10</xdr:col>
      <xdr:colOff>533400</xdr:colOff>
      <xdr:row>64</xdr:row>
      <xdr:rowOff>161925</xdr:rowOff>
    </xdr:to>
    <xdr:graphicFrame macro="">
      <xdr:nvGraphicFramePr>
        <xdr:cNvPr id="2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10</xdr:col>
      <xdr:colOff>533400</xdr:colOff>
      <xdr:row>85</xdr:row>
      <xdr:rowOff>85725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142874</xdr:rowOff>
    </xdr:from>
    <xdr:to>
      <xdr:col>12</xdr:col>
      <xdr:colOff>533400</xdr:colOff>
      <xdr:row>31</xdr:row>
      <xdr:rowOff>104775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30</xdr:row>
      <xdr:rowOff>180974</xdr:rowOff>
    </xdr:from>
    <xdr:to>
      <xdr:col>7</xdr:col>
      <xdr:colOff>619125</xdr:colOff>
      <xdr:row>61</xdr:row>
      <xdr:rowOff>790575</xdr:rowOff>
    </xdr:to>
    <xdr:graphicFrame macro="">
      <xdr:nvGraphicFramePr>
        <xdr:cNvPr id="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609600</xdr:colOff>
      <xdr:row>62</xdr:row>
      <xdr:rowOff>104774</xdr:rowOff>
    </xdr:from>
    <xdr:to>
      <xdr:col>7</xdr:col>
      <xdr:colOff>657225</xdr:colOff>
      <xdr:row>113</xdr:row>
      <xdr:rowOff>9524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742950</xdr:colOff>
      <xdr:row>10</xdr:row>
      <xdr:rowOff>133350</xdr:rowOff>
    </xdr:from>
    <xdr:to>
      <xdr:col>28</xdr:col>
      <xdr:colOff>733425</xdr:colOff>
      <xdr:row>43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ocuments/Ro&#269;n&#237;%20ml&#233;ko%202014_Program,v&#253;kazy/V&#253;stupy%202014%20pro%20port&#225;l%20eAgr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001507/Dokumenty/Program%20Ml&#233;k%20(MZe)%206-01%20pro%20rok%202013_revize%20dat%20pro%20v&#253;stu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Zdroj-grafy ČR"/>
      <sheetName val="Nákup_Grafy č.1,2"/>
      <sheetName val="Výroba_Grafy č.3,4"/>
      <sheetName val="Bilance_zahr.obchod_Graf č.5"/>
      <sheetName val="List5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624.02995434200011</v>
          </cell>
        </row>
        <row r="32">
          <cell r="D32">
            <v>113.79331098199998</v>
          </cell>
        </row>
        <row r="36">
          <cell r="D36">
            <v>497.79664336000002</v>
          </cell>
        </row>
        <row r="40">
          <cell r="D40">
            <v>12.44</v>
          </cell>
        </row>
        <row r="44">
          <cell r="D44">
            <v>8.6247019100000006</v>
          </cell>
        </row>
        <row r="45">
          <cell r="D45">
            <v>53.930000000000007</v>
          </cell>
        </row>
        <row r="48">
          <cell r="D48">
            <v>169.36966847000002</v>
          </cell>
        </row>
        <row r="51">
          <cell r="D51">
            <v>8.1373512300000002</v>
          </cell>
        </row>
        <row r="52">
          <cell r="D52">
            <v>34.317018179999998</v>
          </cell>
        </row>
        <row r="54">
          <cell r="D54">
            <v>10.19</v>
          </cell>
        </row>
        <row r="64">
          <cell r="D64">
            <v>26.8</v>
          </cell>
        </row>
        <row r="65">
          <cell r="D65">
            <v>21.68</v>
          </cell>
        </row>
        <row r="73">
          <cell r="D73">
            <v>116.64</v>
          </cell>
        </row>
        <row r="79">
          <cell r="D79">
            <v>13.78365093</v>
          </cell>
        </row>
        <row r="81">
          <cell r="D81">
            <v>40.595834179999997</v>
          </cell>
        </row>
        <row r="84">
          <cell r="D84">
            <v>44.46</v>
          </cell>
        </row>
        <row r="85">
          <cell r="D85">
            <v>12.652129949999999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Grafy ČR"/>
      <sheetName val="List1"/>
    </sheetNames>
    <sheetDataSet>
      <sheetData sheetId="0"/>
      <sheetData sheetId="1"/>
      <sheetData sheetId="2"/>
      <sheetData sheetId="3"/>
      <sheetData sheetId="4"/>
      <sheetData sheetId="5">
        <row r="58">
          <cell r="D58" t="str">
            <v>C</v>
          </cell>
        </row>
        <row r="59">
          <cell r="D59">
            <v>12.180324999999998</v>
          </cell>
        </row>
        <row r="60">
          <cell r="D60" t="str">
            <v>C</v>
          </cell>
        </row>
        <row r="61">
          <cell r="D61">
            <v>17.46949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6"/>
  <sheetViews>
    <sheetView showGridLines="0" tabSelected="1" workbookViewId="0">
      <selection activeCell="A92" sqref="A92"/>
    </sheetView>
  </sheetViews>
  <sheetFormatPr defaultRowHeight="12.75" x14ac:dyDescent="0.2"/>
  <cols>
    <col min="1" max="1" width="38.7109375" style="1" customWidth="1"/>
    <col min="2" max="2" width="0.140625" style="1" hidden="1" customWidth="1"/>
    <col min="3" max="20" width="8.7109375" style="1" customWidth="1"/>
    <col min="21" max="26" width="9.140625" style="1"/>
    <col min="27" max="27" width="10.28515625" style="1" customWidth="1"/>
    <col min="28" max="28" width="8.85546875" style="1" customWidth="1"/>
    <col min="29" max="29" width="12" style="1" customWidth="1"/>
    <col min="30" max="47" width="9.140625" style="1"/>
    <col min="48" max="48" width="10.140625" style="1" customWidth="1"/>
    <col min="49" max="59" width="9.140625" style="1"/>
    <col min="60" max="60" width="10.5703125" style="1" customWidth="1"/>
    <col min="61" max="16384" width="9.140625" style="1"/>
  </cols>
  <sheetData>
    <row r="1" spans="1:33" s="6" customFormat="1" ht="15" customHeight="1" x14ac:dyDescent="0.25"/>
    <row r="2" spans="1:33" ht="15" customHeight="1" x14ac:dyDescent="0.25">
      <c r="A2" s="185" t="s">
        <v>40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AA2" s="25"/>
      <c r="AB2" s="25"/>
      <c r="AC2" s="34"/>
      <c r="AD2" s="34"/>
      <c r="AE2" s="34"/>
      <c r="AF2" s="34"/>
      <c r="AG2" s="34"/>
    </row>
    <row r="3" spans="1:33" ht="15" customHeight="1" x14ac:dyDescent="0.2">
      <c r="A3" s="35" t="s">
        <v>98</v>
      </c>
      <c r="J3" s="2"/>
      <c r="AA3" s="25"/>
      <c r="AB3" s="25"/>
      <c r="AC3" s="36"/>
      <c r="AD3" s="36"/>
      <c r="AE3" s="36"/>
      <c r="AF3" s="36"/>
      <c r="AG3" s="36"/>
    </row>
    <row r="4" spans="1:33" ht="15" customHeight="1" thickBot="1" x14ac:dyDescent="0.25">
      <c r="J4" s="2"/>
      <c r="AA4" s="25"/>
      <c r="AB4" s="25"/>
      <c r="AC4" s="36"/>
      <c r="AD4" s="36"/>
      <c r="AE4" s="36"/>
      <c r="AF4" s="36"/>
      <c r="AG4" s="36"/>
    </row>
    <row r="5" spans="1:33" ht="15" customHeight="1" x14ac:dyDescent="0.2">
      <c r="A5" s="37"/>
      <c r="B5" s="38"/>
      <c r="C5" s="125">
        <v>2010</v>
      </c>
      <c r="D5" s="187">
        <v>2011</v>
      </c>
      <c r="E5" s="188"/>
      <c r="F5" s="189"/>
      <c r="G5" s="187">
        <v>2012</v>
      </c>
      <c r="H5" s="188"/>
      <c r="I5" s="189"/>
      <c r="J5" s="187">
        <v>2013</v>
      </c>
      <c r="K5" s="188"/>
      <c r="L5" s="189"/>
      <c r="M5" s="165">
        <v>2014</v>
      </c>
      <c r="N5" s="166"/>
      <c r="O5" s="166"/>
      <c r="P5" s="165">
        <v>2015</v>
      </c>
      <c r="Q5" s="166"/>
      <c r="R5" s="166"/>
      <c r="S5" s="167" t="s">
        <v>68</v>
      </c>
      <c r="T5" s="169" t="s">
        <v>33</v>
      </c>
      <c r="U5" s="165" t="s">
        <v>86</v>
      </c>
      <c r="V5" s="166"/>
      <c r="W5" s="166"/>
      <c r="X5" s="167" t="s">
        <v>85</v>
      </c>
      <c r="Y5" s="169" t="s">
        <v>33</v>
      </c>
      <c r="Z5" s="165">
        <v>2017</v>
      </c>
      <c r="AA5" s="166"/>
      <c r="AB5" s="166"/>
      <c r="AC5" s="167" t="s">
        <v>85</v>
      </c>
      <c r="AD5" s="169" t="s">
        <v>33</v>
      </c>
      <c r="AE5" s="36"/>
      <c r="AF5" s="36"/>
      <c r="AG5" s="36"/>
    </row>
    <row r="6" spans="1:33" ht="21.75" customHeight="1" x14ac:dyDescent="0.2">
      <c r="A6" s="190" t="s">
        <v>82</v>
      </c>
      <c r="B6" s="38"/>
      <c r="C6" s="135" t="s">
        <v>31</v>
      </c>
      <c r="D6" s="135" t="s">
        <v>31</v>
      </c>
      <c r="E6" s="136" t="s">
        <v>34</v>
      </c>
      <c r="F6" s="136" t="s">
        <v>35</v>
      </c>
      <c r="G6" s="137" t="s">
        <v>31</v>
      </c>
      <c r="H6" s="136" t="s">
        <v>34</v>
      </c>
      <c r="I6" s="136" t="s">
        <v>36</v>
      </c>
      <c r="J6" s="137" t="s">
        <v>31</v>
      </c>
      <c r="K6" s="136" t="s">
        <v>34</v>
      </c>
      <c r="L6" s="136" t="s">
        <v>37</v>
      </c>
      <c r="M6" s="136" t="s">
        <v>31</v>
      </c>
      <c r="N6" s="136" t="s">
        <v>34</v>
      </c>
      <c r="O6" s="136" t="s">
        <v>38</v>
      </c>
      <c r="P6" s="136" t="s">
        <v>31</v>
      </c>
      <c r="Q6" s="136" t="s">
        <v>34</v>
      </c>
      <c r="R6" s="136" t="s">
        <v>38</v>
      </c>
      <c r="S6" s="168"/>
      <c r="T6" s="168"/>
      <c r="U6" s="136" t="s">
        <v>31</v>
      </c>
      <c r="V6" s="136" t="s">
        <v>34</v>
      </c>
      <c r="W6" s="136" t="s">
        <v>38</v>
      </c>
      <c r="X6" s="168"/>
      <c r="Y6" s="168"/>
      <c r="Z6" s="136" t="s">
        <v>31</v>
      </c>
      <c r="AA6" s="136" t="s">
        <v>34</v>
      </c>
      <c r="AB6" s="136" t="s">
        <v>38</v>
      </c>
      <c r="AC6" s="168"/>
      <c r="AD6" s="168"/>
      <c r="AE6" s="36"/>
      <c r="AF6" s="36"/>
      <c r="AG6" s="36"/>
    </row>
    <row r="7" spans="1:33" ht="19.5" customHeight="1" thickBot="1" x14ac:dyDescent="0.25">
      <c r="A7" s="191"/>
      <c r="B7" s="38"/>
      <c r="C7" s="138">
        <v>2312.2260000000001</v>
      </c>
      <c r="D7" s="138">
        <v>2366.1039999999998</v>
      </c>
      <c r="E7" s="139">
        <f>D7/C7</f>
        <v>1.023301355490337</v>
      </c>
      <c r="F7" s="140">
        <f>E7-1</f>
        <v>2.3301355490336961E-2</v>
      </c>
      <c r="G7" s="138">
        <v>2428.7742700000031</v>
      </c>
      <c r="H7" s="139">
        <f>G7/D7</f>
        <v>1.0264866928926215</v>
      </c>
      <c r="I7" s="140">
        <f>H7-1</f>
        <v>2.6486692892621511E-2</v>
      </c>
      <c r="J7" s="138">
        <v>2358.4164660000001</v>
      </c>
      <c r="K7" s="139">
        <f>J7/G7</f>
        <v>0.97103155905879934</v>
      </c>
      <c r="L7" s="140">
        <f>K7-1</f>
        <v>-2.8968440941200657E-2</v>
      </c>
      <c r="M7" s="141">
        <v>2370.2038039471995</v>
      </c>
      <c r="N7" s="142">
        <f>M7/J7</f>
        <v>1.0049979883184887</v>
      </c>
      <c r="O7" s="143">
        <f>N7-1</f>
        <v>4.9979883184887441E-3</v>
      </c>
      <c r="P7" s="141">
        <v>2481.5500000000002</v>
      </c>
      <c r="Q7" s="144">
        <f>P7/M7</f>
        <v>1.0469774775769793</v>
      </c>
      <c r="R7" s="143">
        <f>Q7-1</f>
        <v>4.6977477576979343E-2</v>
      </c>
      <c r="S7" s="144">
        <f>P7/C7</f>
        <v>1.0732298659387101</v>
      </c>
      <c r="T7" s="143">
        <f>S7-1</f>
        <v>7.3229865938710059E-2</v>
      </c>
      <c r="U7" s="141">
        <v>2793.2</v>
      </c>
      <c r="V7" s="144" t="s">
        <v>87</v>
      </c>
      <c r="W7" s="143" t="s">
        <v>87</v>
      </c>
      <c r="X7" s="144">
        <f>U7/$C$7</f>
        <v>1.2080134035340835</v>
      </c>
      <c r="Y7" s="143">
        <f>X7-1</f>
        <v>0.20801340353408349</v>
      </c>
      <c r="Z7" s="141">
        <v>2979.3359999999998</v>
      </c>
      <c r="AA7" s="144">
        <f>Z7/U7</f>
        <v>1.0666389803809251</v>
      </c>
      <c r="AB7" s="143">
        <f>Z7/U7-1</f>
        <v>6.6638980380925084E-2</v>
      </c>
      <c r="AC7" s="144">
        <f>Z7/$C$7</f>
        <v>1.2885141850320858</v>
      </c>
      <c r="AD7" s="143">
        <f>AC7-1</f>
        <v>0.28851418503208581</v>
      </c>
      <c r="AE7" s="36"/>
      <c r="AF7" s="36"/>
      <c r="AG7" s="36"/>
    </row>
    <row r="8" spans="1:33" ht="15" customHeight="1" x14ac:dyDescent="0.2">
      <c r="A8" s="25" t="s">
        <v>39</v>
      </c>
      <c r="Y8" s="2"/>
    </row>
    <row r="9" spans="1:33" s="27" customFormat="1" ht="15" customHeight="1" x14ac:dyDescent="0.2">
      <c r="A9" s="25" t="s">
        <v>94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33" s="27" customFormat="1" ht="15" customHeight="1" x14ac:dyDescent="0.2">
      <c r="A10" s="25" t="s">
        <v>88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33" s="27" customFormat="1" ht="1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33" s="27" customFormat="1" ht="15" customHeight="1" x14ac:dyDescent="0.2">
      <c r="A12" s="172"/>
      <c r="B12" s="172"/>
      <c r="C12" s="39"/>
      <c r="D12" s="39"/>
      <c r="E12" s="39"/>
      <c r="F12" s="39"/>
      <c r="G12" s="39"/>
      <c r="H12" s="39"/>
      <c r="I12" s="40"/>
      <c r="J12" s="39"/>
      <c r="K12" s="40"/>
      <c r="L12" s="41"/>
      <c r="M12" s="41"/>
      <c r="N12" s="41"/>
      <c r="O12" s="41"/>
      <c r="P12" s="41"/>
    </row>
    <row r="13" spans="1:33" s="27" customFormat="1" ht="15" customHeight="1" x14ac:dyDescent="0.2">
      <c r="A13" s="172"/>
      <c r="B13" s="172"/>
      <c r="C13" s="39"/>
      <c r="D13" s="39"/>
      <c r="E13" s="39"/>
      <c r="F13" s="39"/>
      <c r="G13" s="39"/>
      <c r="H13" s="39"/>
      <c r="I13" s="40"/>
      <c r="J13" s="39"/>
      <c r="K13" s="40"/>
      <c r="L13" s="41"/>
      <c r="M13" s="41"/>
      <c r="N13" s="41"/>
      <c r="O13" s="41"/>
      <c r="P13" s="41"/>
    </row>
    <row r="14" spans="1:33" s="27" customFormat="1" ht="15" customHeight="1" x14ac:dyDescent="0.2">
      <c r="A14" s="172"/>
      <c r="B14" s="172"/>
      <c r="C14" s="39"/>
      <c r="D14" s="39"/>
      <c r="E14" s="39"/>
      <c r="F14" s="39"/>
      <c r="G14" s="39"/>
      <c r="H14" s="39"/>
      <c r="I14" s="40"/>
      <c r="J14" s="39"/>
      <c r="K14" s="40"/>
      <c r="L14" s="41"/>
      <c r="M14" s="41"/>
      <c r="N14" s="41"/>
      <c r="O14" s="41"/>
      <c r="P14" s="41"/>
    </row>
    <row r="15" spans="1:33" s="27" customFormat="1" ht="15" customHeight="1" x14ac:dyDescent="0.2">
      <c r="A15" s="172"/>
      <c r="B15" s="172"/>
      <c r="C15" s="39"/>
      <c r="D15" s="39"/>
      <c r="E15" s="39"/>
      <c r="F15" s="39"/>
      <c r="G15" s="39"/>
      <c r="H15" s="39"/>
      <c r="I15" s="40"/>
      <c r="J15" s="39"/>
      <c r="K15" s="40"/>
      <c r="L15" s="41"/>
      <c r="M15" s="41"/>
      <c r="N15" s="41"/>
      <c r="O15" s="41"/>
      <c r="P15" s="41"/>
    </row>
    <row r="16" spans="1:33" s="27" customFormat="1" ht="15" customHeight="1" x14ac:dyDescent="0.2">
      <c r="A16" s="172"/>
      <c r="B16" s="172"/>
      <c r="C16" s="39"/>
      <c r="D16" s="39"/>
      <c r="E16" s="39"/>
      <c r="F16" s="39"/>
      <c r="G16" s="39"/>
      <c r="H16" s="39"/>
      <c r="I16" s="40"/>
      <c r="J16" s="39"/>
      <c r="K16" s="40"/>
      <c r="L16" s="41"/>
      <c r="M16" s="41"/>
      <c r="N16" s="41"/>
      <c r="O16" s="41"/>
      <c r="P16" s="41"/>
    </row>
    <row r="17" spans="1:24" s="27" customFormat="1" ht="15" customHeight="1" x14ac:dyDescent="0.2">
      <c r="A17" s="42"/>
      <c r="B17" s="43"/>
      <c r="C17" s="39"/>
      <c r="D17" s="39"/>
      <c r="E17" s="44"/>
      <c r="F17" s="44"/>
      <c r="G17" s="44"/>
      <c r="H17" s="39"/>
      <c r="I17" s="40"/>
      <c r="J17" s="39"/>
      <c r="K17" s="40"/>
      <c r="L17" s="41"/>
      <c r="M17" s="41"/>
      <c r="N17" s="41"/>
      <c r="O17" s="41"/>
      <c r="P17" s="41"/>
    </row>
    <row r="18" spans="1:24" s="27" customFormat="1" ht="15" customHeight="1" x14ac:dyDescent="0.2">
      <c r="A18" s="42"/>
      <c r="B18" s="43"/>
      <c r="C18" s="39"/>
      <c r="D18" s="39"/>
      <c r="E18" s="44"/>
      <c r="F18" s="44"/>
      <c r="G18" s="44"/>
      <c r="H18" s="39"/>
      <c r="I18" s="40"/>
      <c r="J18" s="39"/>
      <c r="K18" s="40"/>
      <c r="L18" s="41"/>
      <c r="M18" s="41"/>
      <c r="N18" s="41"/>
      <c r="O18" s="41"/>
      <c r="P18" s="41"/>
    </row>
    <row r="19" spans="1:24" s="27" customFormat="1" ht="15" customHeight="1" x14ac:dyDescent="0.2">
      <c r="A19" s="45"/>
      <c r="B19" s="46"/>
      <c r="C19" s="39"/>
      <c r="D19" s="39"/>
      <c r="E19" s="39"/>
      <c r="F19" s="39"/>
      <c r="G19" s="39"/>
      <c r="H19" s="39"/>
      <c r="I19" s="40"/>
      <c r="J19" s="39"/>
      <c r="K19" s="40"/>
      <c r="L19" s="41"/>
      <c r="M19" s="41"/>
      <c r="N19" s="41"/>
      <c r="O19" s="41"/>
      <c r="P19" s="41"/>
    </row>
    <row r="20" spans="1:24" s="27" customFormat="1" ht="15" customHeight="1" x14ac:dyDescent="0.2">
      <c r="A20" s="47"/>
      <c r="B20" s="48"/>
      <c r="C20" s="39"/>
      <c r="D20" s="39"/>
      <c r="E20" s="39"/>
      <c r="F20" s="39"/>
      <c r="G20" s="39"/>
      <c r="H20" s="39"/>
      <c r="I20" s="40"/>
      <c r="J20" s="39"/>
      <c r="K20" s="40"/>
      <c r="L20" s="41"/>
      <c r="M20" s="41"/>
      <c r="N20" s="41"/>
      <c r="O20" s="41"/>
      <c r="P20" s="41"/>
    </row>
    <row r="21" spans="1:24" s="27" customFormat="1" ht="15" customHeight="1" x14ac:dyDescent="0.2">
      <c r="A21" s="172"/>
      <c r="B21" s="172"/>
      <c r="C21" s="39"/>
      <c r="D21" s="39"/>
      <c r="E21" s="39"/>
      <c r="F21" s="44"/>
      <c r="G21" s="39"/>
      <c r="H21" s="39"/>
      <c r="I21" s="40"/>
      <c r="J21" s="39"/>
      <c r="K21" s="40"/>
      <c r="L21" s="41"/>
      <c r="M21" s="41"/>
      <c r="N21" s="41"/>
      <c r="O21" s="41"/>
      <c r="P21" s="41"/>
    </row>
    <row r="22" spans="1:24" s="27" customFormat="1" ht="15" customHeight="1" x14ac:dyDescent="0.2">
      <c r="A22" s="174"/>
      <c r="B22" s="174"/>
      <c r="C22" s="39"/>
      <c r="D22" s="39"/>
      <c r="E22" s="44"/>
      <c r="F22" s="44"/>
      <c r="G22" s="44"/>
      <c r="H22" s="39"/>
      <c r="I22" s="40"/>
      <c r="J22" s="39"/>
      <c r="K22" s="40"/>
      <c r="L22" s="41"/>
      <c r="M22" s="41"/>
      <c r="N22" s="41"/>
      <c r="O22" s="41"/>
      <c r="P22" s="41"/>
    </row>
    <row r="23" spans="1:24" s="27" customFormat="1" ht="15" customHeight="1" x14ac:dyDescent="0.2">
      <c r="A23" s="174"/>
      <c r="B23" s="174"/>
      <c r="C23" s="39"/>
      <c r="D23" s="39"/>
      <c r="E23" s="44"/>
      <c r="F23" s="44"/>
      <c r="G23" s="44"/>
      <c r="H23" s="39"/>
      <c r="I23" s="40"/>
      <c r="J23" s="39"/>
      <c r="K23" s="40"/>
      <c r="L23" s="41"/>
      <c r="M23" s="41"/>
      <c r="N23" s="41"/>
      <c r="O23" s="41"/>
      <c r="P23" s="41"/>
    </row>
    <row r="24" spans="1:24" s="27" customFormat="1" ht="15" customHeight="1" x14ac:dyDescent="0.2">
      <c r="A24" s="174"/>
      <c r="B24" s="174"/>
      <c r="C24" s="39"/>
      <c r="D24" s="39"/>
      <c r="E24" s="44"/>
      <c r="F24" s="44"/>
      <c r="G24" s="44"/>
      <c r="H24" s="39"/>
      <c r="I24" s="40"/>
      <c r="J24" s="39"/>
      <c r="K24" s="40"/>
      <c r="L24" s="41"/>
      <c r="M24" s="41"/>
      <c r="N24" s="41"/>
      <c r="O24" s="41"/>
      <c r="P24" s="41"/>
    </row>
    <row r="25" spans="1:24" s="27" customFormat="1" ht="15" customHeight="1" x14ac:dyDescent="0.2">
      <c r="A25" s="174"/>
      <c r="B25" s="174"/>
      <c r="C25" s="39"/>
      <c r="D25" s="39"/>
      <c r="E25" s="44"/>
      <c r="F25" s="44"/>
      <c r="G25" s="44"/>
      <c r="H25" s="39"/>
      <c r="I25" s="40"/>
      <c r="J25" s="39"/>
      <c r="K25" s="40"/>
      <c r="L25" s="41"/>
      <c r="M25" s="41"/>
      <c r="N25" s="41"/>
      <c r="O25" s="41"/>
      <c r="P25" s="41"/>
    </row>
    <row r="26" spans="1:24" s="27" customFormat="1" ht="15" customHeight="1" x14ac:dyDescent="0.2">
      <c r="A26" s="172"/>
      <c r="B26" s="172"/>
      <c r="C26" s="39"/>
      <c r="D26" s="39"/>
      <c r="E26" s="44"/>
      <c r="F26" s="44"/>
      <c r="G26" s="44"/>
      <c r="H26" s="39"/>
      <c r="I26" s="40"/>
      <c r="J26" s="39"/>
      <c r="K26" s="40"/>
      <c r="L26" s="41"/>
      <c r="M26" s="41"/>
      <c r="N26" s="41"/>
      <c r="O26" s="41"/>
      <c r="P26" s="41"/>
    </row>
    <row r="27" spans="1:24" s="27" customFormat="1" ht="15" customHeight="1" x14ac:dyDescent="0.2">
      <c r="A27" s="41"/>
      <c r="B27" s="45"/>
      <c r="C27" s="39"/>
      <c r="D27" s="39"/>
      <c r="E27" s="44"/>
      <c r="F27" s="44"/>
      <c r="G27" s="44"/>
      <c r="H27" s="39"/>
      <c r="I27" s="40"/>
      <c r="J27" s="39"/>
      <c r="K27" s="40"/>
      <c r="L27" s="41"/>
      <c r="M27" s="41"/>
      <c r="N27" s="41"/>
      <c r="O27" s="41"/>
      <c r="P27" s="41"/>
    </row>
    <row r="28" spans="1:24" s="27" customFormat="1" ht="15" customHeight="1" x14ac:dyDescent="0.2">
      <c r="A28" s="41"/>
      <c r="B28" s="45"/>
      <c r="C28" s="39"/>
      <c r="D28" s="39"/>
      <c r="E28" s="44"/>
      <c r="F28" s="44"/>
      <c r="G28" s="44"/>
      <c r="H28" s="39"/>
      <c r="I28" s="40"/>
      <c r="J28" s="39"/>
      <c r="K28" s="40"/>
      <c r="L28" s="41"/>
      <c r="M28" s="41"/>
      <c r="N28" s="41"/>
      <c r="O28" s="41"/>
      <c r="P28" s="41"/>
    </row>
    <row r="29" spans="1:24" s="27" customFormat="1" ht="15" customHeight="1" x14ac:dyDescent="0.2">
      <c r="A29" s="41"/>
      <c r="B29" s="45"/>
      <c r="C29" s="39"/>
      <c r="D29" s="39"/>
      <c r="E29" s="44"/>
      <c r="F29" s="44"/>
      <c r="G29" s="44"/>
      <c r="H29" s="39"/>
      <c r="I29" s="40"/>
      <c r="J29" s="39"/>
      <c r="K29" s="40"/>
      <c r="L29" s="41"/>
      <c r="M29" s="41"/>
      <c r="N29" s="41"/>
      <c r="O29" s="41"/>
      <c r="P29" s="41"/>
    </row>
    <row r="30" spans="1:24" s="27" customFormat="1" ht="15" customHeight="1" x14ac:dyDescent="0.2">
      <c r="A30" s="41"/>
      <c r="B30" s="45"/>
      <c r="C30" s="39"/>
      <c r="D30" s="39"/>
      <c r="E30" s="44"/>
      <c r="F30" s="44"/>
      <c r="G30" s="44"/>
      <c r="H30" s="39"/>
      <c r="I30" s="40"/>
      <c r="J30" s="39"/>
      <c r="K30" s="40"/>
      <c r="L30" s="41"/>
      <c r="M30" s="41"/>
      <c r="N30" s="41"/>
      <c r="O30" s="41"/>
      <c r="P30" s="41"/>
    </row>
    <row r="31" spans="1:24" s="27" customFormat="1" ht="15" customHeight="1" x14ac:dyDescent="0.2">
      <c r="A31" s="41"/>
      <c r="B31" s="45"/>
      <c r="C31" s="39"/>
      <c r="D31" s="39"/>
      <c r="E31" s="44"/>
      <c r="F31" s="44"/>
      <c r="G31" s="44"/>
      <c r="H31" s="39"/>
      <c r="I31" s="40"/>
      <c r="J31" s="39"/>
      <c r="K31" s="40"/>
      <c r="L31" s="41"/>
      <c r="M31" s="41"/>
      <c r="N31" s="41"/>
      <c r="O31" s="41"/>
      <c r="P31" s="41"/>
      <c r="X31" s="84"/>
    </row>
    <row r="32" spans="1:24" s="27" customFormat="1" ht="15" customHeight="1" x14ac:dyDescent="0.2">
      <c r="A32" s="41"/>
      <c r="B32" s="41"/>
      <c r="C32" s="41"/>
      <c r="D32" s="41"/>
      <c r="E32" s="41"/>
      <c r="F32" s="44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33" s="27" customFormat="1" ht="15" customHeight="1" x14ac:dyDescent="0.2">
      <c r="A33" s="41"/>
      <c r="B33" s="41"/>
      <c r="C33" s="41"/>
      <c r="D33" s="41"/>
      <c r="E33" s="41"/>
      <c r="F33" s="44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33" s="27" customFormat="1" ht="15" customHeight="1" x14ac:dyDescent="0.2">
      <c r="A34" s="25" t="s">
        <v>95</v>
      </c>
      <c r="F34" s="29"/>
    </row>
    <row r="35" spans="1:33" s="27" customFormat="1" ht="15" customHeight="1" x14ac:dyDescent="0.2"/>
    <row r="37" spans="1:33" ht="15.75" x14ac:dyDescent="0.25">
      <c r="A37" s="185" t="s">
        <v>41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</row>
    <row r="38" spans="1:33" ht="15" customHeight="1" x14ac:dyDescent="0.2">
      <c r="A38" s="35" t="s">
        <v>97</v>
      </c>
      <c r="J38" s="2"/>
      <c r="AA38" s="25"/>
      <c r="AB38" s="25"/>
      <c r="AC38" s="36"/>
      <c r="AD38" s="36"/>
      <c r="AE38" s="36"/>
      <c r="AF38" s="36"/>
      <c r="AG38" s="36"/>
    </row>
    <row r="39" spans="1:33" ht="15" customHeight="1" thickBot="1" x14ac:dyDescent="0.25">
      <c r="J39" s="2"/>
      <c r="AA39" s="25"/>
      <c r="AB39" s="25"/>
      <c r="AC39" s="36"/>
      <c r="AD39" s="36"/>
      <c r="AE39" s="36"/>
      <c r="AF39" s="36"/>
      <c r="AG39" s="36"/>
    </row>
    <row r="40" spans="1:33" s="5" customFormat="1" x14ac:dyDescent="0.2">
      <c r="A40" s="15"/>
      <c r="B40" s="16"/>
      <c r="C40" s="125">
        <v>2010</v>
      </c>
      <c r="D40" s="125">
        <v>2011</v>
      </c>
      <c r="E40" s="126">
        <v>2012</v>
      </c>
      <c r="F40" s="126">
        <v>2013</v>
      </c>
      <c r="G40" s="125">
        <v>2014</v>
      </c>
      <c r="H40" s="127">
        <v>2015</v>
      </c>
      <c r="I40" s="127" t="s">
        <v>89</v>
      </c>
      <c r="J40" s="127">
        <v>2017</v>
      </c>
    </row>
    <row r="41" spans="1:33" s="5" customFormat="1" x14ac:dyDescent="0.2">
      <c r="A41" s="21"/>
      <c r="B41" s="22"/>
      <c r="C41" s="128" t="s">
        <v>31</v>
      </c>
      <c r="D41" s="128" t="s">
        <v>31</v>
      </c>
      <c r="E41" s="128" t="s">
        <v>31</v>
      </c>
      <c r="F41" s="128" t="s">
        <v>31</v>
      </c>
      <c r="G41" s="129" t="s">
        <v>31</v>
      </c>
      <c r="H41" s="130" t="s">
        <v>31</v>
      </c>
      <c r="I41" s="130" t="s">
        <v>31</v>
      </c>
      <c r="J41" s="130" t="s">
        <v>31</v>
      </c>
    </row>
    <row r="42" spans="1:33" ht="15" customHeight="1" x14ac:dyDescent="0.25">
      <c r="A42" s="20" t="s">
        <v>4</v>
      </c>
      <c r="B42" s="10"/>
      <c r="C42" s="131">
        <v>2312.2260000000001</v>
      </c>
      <c r="D42" s="131">
        <v>2366.1039999999998</v>
      </c>
      <c r="E42" s="131">
        <v>2428.7742700000031</v>
      </c>
      <c r="F42" s="131">
        <v>2358.4164660000001</v>
      </c>
      <c r="G42" s="131">
        <v>2370.2038039471995</v>
      </c>
      <c r="H42" s="132">
        <v>2481.5500000000002</v>
      </c>
      <c r="I42" s="132">
        <v>2793.2</v>
      </c>
      <c r="J42" s="132">
        <v>2979.3359999999998</v>
      </c>
    </row>
    <row r="43" spans="1:33" ht="21.75" customHeight="1" x14ac:dyDescent="0.25">
      <c r="A43" s="179" t="s">
        <v>19</v>
      </c>
      <c r="B43" s="180"/>
      <c r="C43" s="131">
        <v>30.314</v>
      </c>
      <c r="D43" s="131">
        <v>13.967000000000001</v>
      </c>
      <c r="E43" s="131">
        <v>4.0567000000000002</v>
      </c>
      <c r="F43" s="131">
        <v>3.3769200000000001</v>
      </c>
      <c r="G43" s="131">
        <v>1.211208882</v>
      </c>
      <c r="H43" s="132">
        <v>17.274999999999999</v>
      </c>
      <c r="I43" s="132">
        <v>25.238</v>
      </c>
      <c r="J43" s="132">
        <v>9.5760000000000005</v>
      </c>
    </row>
    <row r="44" spans="1:33" ht="15" customHeight="1" x14ac:dyDescent="0.25">
      <c r="A44" s="179" t="s">
        <v>20</v>
      </c>
      <c r="B44" s="180"/>
      <c r="C44" s="131">
        <v>2.9620000000000002</v>
      </c>
      <c r="D44" s="131">
        <v>0</v>
      </c>
      <c r="E44" s="131">
        <v>1.9876799999999999</v>
      </c>
      <c r="F44" s="131">
        <v>1.6209300000000002</v>
      </c>
      <c r="G44" s="131">
        <v>3.8429160000000002</v>
      </c>
      <c r="H44" s="132">
        <v>4.1150000000000002</v>
      </c>
      <c r="I44" s="132">
        <v>9.08</v>
      </c>
      <c r="J44" s="132">
        <v>4.5</v>
      </c>
      <c r="K44" s="215"/>
    </row>
    <row r="45" spans="1:33" ht="45" customHeight="1" thickBot="1" x14ac:dyDescent="0.3">
      <c r="A45" s="181" t="s">
        <v>69</v>
      </c>
      <c r="B45" s="182"/>
      <c r="C45" s="133">
        <v>0</v>
      </c>
      <c r="D45" s="133">
        <v>0</v>
      </c>
      <c r="E45" s="133">
        <v>2.58</v>
      </c>
      <c r="F45" s="133">
        <v>13.31</v>
      </c>
      <c r="G45" s="133">
        <v>122.48</v>
      </c>
      <c r="H45" s="134">
        <v>3.0219999999999998</v>
      </c>
      <c r="I45" s="134" t="s">
        <v>2</v>
      </c>
      <c r="J45" s="134" t="s">
        <v>2</v>
      </c>
    </row>
    <row r="46" spans="1:33" ht="15" customHeight="1" x14ac:dyDescent="0.2">
      <c r="A46" s="25" t="s">
        <v>83</v>
      </c>
      <c r="E46" s="2"/>
      <c r="F46" s="2"/>
      <c r="G46" s="2"/>
      <c r="J46" s="2"/>
    </row>
    <row r="47" spans="1:33" ht="15" customHeight="1" x14ac:dyDescent="0.2">
      <c r="A47" s="25" t="s">
        <v>94</v>
      </c>
      <c r="E47" s="2"/>
      <c r="F47" s="2"/>
      <c r="G47" s="2"/>
      <c r="J47" s="2"/>
    </row>
    <row r="48" spans="1:33" ht="15" customHeight="1" x14ac:dyDescent="0.2">
      <c r="A48" s="25" t="s">
        <v>96</v>
      </c>
    </row>
    <row r="49" spans="1:33" ht="15" customHeight="1" x14ac:dyDescent="0.2">
      <c r="E49" s="2"/>
      <c r="F49" s="2"/>
      <c r="G49" s="2"/>
      <c r="J49" s="2"/>
    </row>
    <row r="50" spans="1:33" ht="15" customHeight="1" x14ac:dyDescent="0.2">
      <c r="A50" s="49" t="s">
        <v>42</v>
      </c>
      <c r="B50" s="41"/>
      <c r="C50" s="41"/>
      <c r="D50" s="41"/>
      <c r="E50" s="41"/>
      <c r="F50" s="41"/>
      <c r="G50" s="41"/>
      <c r="H50" s="41"/>
      <c r="I50" s="41"/>
      <c r="J50" s="50"/>
      <c r="K50" s="41"/>
      <c r="L50" s="41"/>
    </row>
    <row r="51" spans="1:33" ht="1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50"/>
      <c r="K51" s="41"/>
      <c r="L51" s="41"/>
    </row>
    <row r="52" spans="1:33" ht="1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50"/>
      <c r="K52" s="41"/>
      <c r="L52" s="41"/>
    </row>
    <row r="53" spans="1:33" ht="15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50"/>
      <c r="K53" s="41"/>
      <c r="L53" s="41"/>
    </row>
    <row r="54" spans="1:33" ht="15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50"/>
      <c r="K54" s="41"/>
      <c r="L54" s="41"/>
    </row>
    <row r="55" spans="1:33" ht="15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50"/>
      <c r="K55" s="41"/>
      <c r="L55" s="41"/>
    </row>
    <row r="56" spans="1:33" ht="12.75" customHeight="1" x14ac:dyDescent="0.25">
      <c r="A56" s="51"/>
      <c r="B56" s="51"/>
      <c r="C56" s="52"/>
      <c r="D56" s="52"/>
      <c r="E56" s="41"/>
      <c r="F56" s="41"/>
      <c r="G56" s="41"/>
      <c r="H56" s="53"/>
      <c r="I56" s="41"/>
      <c r="J56" s="41"/>
      <c r="K56" s="41"/>
      <c r="L56" s="41"/>
    </row>
    <row r="57" spans="1:33" ht="35.25" customHeight="1" x14ac:dyDescent="0.25">
      <c r="A57" s="183" t="s">
        <v>32</v>
      </c>
      <c r="B57" s="184"/>
      <c r="C57" s="184"/>
      <c r="D57" s="184"/>
      <c r="E57" s="184"/>
      <c r="F57" s="54"/>
      <c r="G57" s="54"/>
      <c r="H57" s="53"/>
      <c r="I57" s="41"/>
      <c r="J57" s="41"/>
      <c r="K57" s="41"/>
      <c r="L57" s="41"/>
    </row>
    <row r="58" spans="1:33" s="5" customFormat="1" ht="37.5" customHeight="1" x14ac:dyDescent="0.2">
      <c r="A58" s="55"/>
      <c r="B58" s="56"/>
      <c r="C58" s="57"/>
      <c r="D58" s="58"/>
      <c r="E58" s="58"/>
      <c r="F58" s="58"/>
      <c r="G58" s="58"/>
      <c r="H58" s="59"/>
      <c r="I58" s="60"/>
      <c r="J58" s="60"/>
      <c r="K58" s="60"/>
      <c r="L58" s="60"/>
    </row>
    <row r="59" spans="1:33" ht="15" customHeight="1" x14ac:dyDescent="0.2">
      <c r="A59" s="172"/>
      <c r="B59" s="177"/>
      <c r="C59" s="39"/>
      <c r="D59" s="39"/>
      <c r="E59" s="39"/>
      <c r="F59" s="58"/>
      <c r="G59" s="58"/>
      <c r="H59" s="53"/>
      <c r="I59" s="50"/>
      <c r="J59" s="50"/>
      <c r="K59" s="41"/>
      <c r="L59" s="41"/>
      <c r="AA59" s="25"/>
      <c r="AB59" s="25"/>
      <c r="AC59" s="25"/>
      <c r="AD59" s="25"/>
      <c r="AE59" s="25"/>
      <c r="AF59" s="25"/>
      <c r="AG59" s="25"/>
    </row>
    <row r="60" spans="1:33" ht="15" customHeight="1" x14ac:dyDescent="0.2">
      <c r="A60" s="172"/>
      <c r="B60" s="177"/>
      <c r="C60" s="39"/>
      <c r="D60" s="39"/>
      <c r="E60" s="39"/>
      <c r="F60" s="58"/>
      <c r="G60" s="58"/>
      <c r="H60" s="53"/>
      <c r="I60" s="50"/>
      <c r="J60" s="50"/>
      <c r="K60" s="41"/>
      <c r="L60" s="41"/>
      <c r="AA60" s="25"/>
      <c r="AB60" s="25"/>
      <c r="AC60" s="34"/>
      <c r="AD60" s="34"/>
      <c r="AE60" s="34"/>
      <c r="AF60" s="34"/>
      <c r="AG60" s="34"/>
    </row>
    <row r="61" spans="1:33" ht="37.5" customHeight="1" x14ac:dyDescent="0.2">
      <c r="A61" s="41"/>
      <c r="B61" s="41"/>
      <c r="C61" s="39"/>
      <c r="D61" s="39"/>
      <c r="E61" s="39"/>
      <c r="F61" s="58"/>
      <c r="G61" s="58"/>
      <c r="H61" s="53"/>
      <c r="I61" s="50"/>
      <c r="J61" s="50"/>
      <c r="K61" s="41"/>
      <c r="L61" s="41"/>
      <c r="AA61" s="25"/>
      <c r="AB61" s="25"/>
      <c r="AC61" s="34"/>
      <c r="AD61" s="34"/>
      <c r="AE61" s="34"/>
      <c r="AF61" s="34"/>
      <c r="AG61" s="34"/>
    </row>
    <row r="62" spans="1:33" ht="18.75" customHeight="1" x14ac:dyDescent="0.25">
      <c r="A62" s="172"/>
      <c r="B62" s="176"/>
      <c r="C62" s="39"/>
      <c r="D62" s="39"/>
      <c r="E62" s="39"/>
      <c r="F62" s="58"/>
      <c r="G62" s="58"/>
      <c r="H62" s="53"/>
      <c r="I62" s="50"/>
      <c r="J62" s="50"/>
      <c r="K62" s="41"/>
      <c r="L62" s="41"/>
      <c r="AA62" s="25"/>
      <c r="AB62" s="25"/>
      <c r="AC62" s="25"/>
      <c r="AD62" s="25"/>
      <c r="AE62" s="25"/>
      <c r="AF62" s="25"/>
      <c r="AG62" s="25"/>
    </row>
    <row r="63" spans="1:33" ht="20.25" customHeight="1" x14ac:dyDescent="0.2">
      <c r="A63" s="172"/>
      <c r="B63" s="177"/>
      <c r="C63" s="39"/>
      <c r="D63" s="39"/>
      <c r="E63" s="39"/>
      <c r="F63" s="58"/>
      <c r="G63" s="58"/>
      <c r="H63" s="53"/>
      <c r="I63" s="50"/>
      <c r="J63" s="50"/>
      <c r="K63" s="41"/>
      <c r="L63" s="41"/>
      <c r="AA63" s="25"/>
      <c r="AB63" s="25"/>
      <c r="AC63" s="25"/>
      <c r="AD63" s="25"/>
      <c r="AE63" s="25"/>
      <c r="AF63" s="25"/>
      <c r="AG63" s="25"/>
    </row>
    <row r="64" spans="1:33" ht="15" customHeight="1" x14ac:dyDescent="0.2">
      <c r="A64" s="172"/>
      <c r="B64" s="177"/>
      <c r="C64" s="39"/>
      <c r="D64" s="39"/>
      <c r="E64" s="39"/>
      <c r="F64" s="58"/>
      <c r="G64" s="58"/>
      <c r="H64" s="53"/>
      <c r="I64" s="50"/>
      <c r="J64" s="50"/>
      <c r="K64" s="41"/>
      <c r="L64" s="41"/>
      <c r="AA64" s="25"/>
      <c r="AB64" s="25"/>
      <c r="AC64" s="25"/>
      <c r="AD64" s="25"/>
      <c r="AE64" s="25"/>
      <c r="AF64" s="25"/>
      <c r="AG64" s="25"/>
    </row>
    <row r="65" spans="1:33" ht="28.5" customHeight="1" x14ac:dyDescent="0.2">
      <c r="A65" s="172"/>
      <c r="B65" s="177"/>
      <c r="C65" s="39"/>
      <c r="D65" s="39"/>
      <c r="E65" s="39"/>
      <c r="F65" s="58"/>
      <c r="G65" s="58"/>
      <c r="H65" s="53"/>
      <c r="I65" s="50"/>
      <c r="J65" s="50"/>
      <c r="K65" s="41"/>
      <c r="L65" s="41"/>
      <c r="AA65" s="25"/>
      <c r="AB65" s="25"/>
      <c r="AC65" s="25"/>
      <c r="AD65" s="25"/>
      <c r="AE65" s="25"/>
      <c r="AF65" s="25"/>
      <c r="AG65" s="25"/>
    </row>
    <row r="66" spans="1:33" ht="15" customHeight="1" x14ac:dyDescent="0.2">
      <c r="A66" s="170"/>
      <c r="B66" s="178"/>
      <c r="C66" s="24"/>
      <c r="D66" s="24"/>
      <c r="E66" s="24"/>
      <c r="F66" s="23"/>
      <c r="G66" s="23"/>
      <c r="H66" s="26"/>
      <c r="I66" s="28"/>
      <c r="J66" s="28"/>
      <c r="K66" s="27"/>
      <c r="L66" s="27"/>
      <c r="AA66" s="25"/>
      <c r="AB66" s="25"/>
      <c r="AC66" s="25"/>
      <c r="AD66" s="25"/>
      <c r="AE66" s="25"/>
      <c r="AF66" s="25"/>
      <c r="AG66" s="25"/>
    </row>
    <row r="67" spans="1:33" ht="15" customHeight="1" x14ac:dyDescent="0.2">
      <c r="A67" s="49" t="s">
        <v>43</v>
      </c>
      <c r="B67" s="49"/>
      <c r="C67" s="39"/>
      <c r="D67" s="39"/>
      <c r="E67" s="39"/>
      <c r="F67" s="58"/>
      <c r="G67" s="58"/>
      <c r="H67" s="53"/>
      <c r="I67" s="50"/>
      <c r="J67" s="50"/>
      <c r="K67" s="41"/>
      <c r="L67" s="41"/>
      <c r="AA67" s="25"/>
      <c r="AB67" s="25"/>
      <c r="AC67" s="25"/>
      <c r="AD67" s="25"/>
      <c r="AE67" s="25"/>
      <c r="AF67" s="25"/>
      <c r="AG67" s="25"/>
    </row>
    <row r="68" spans="1:33" ht="1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50"/>
      <c r="K68" s="41"/>
      <c r="L68" s="41"/>
      <c r="AA68" s="25"/>
      <c r="AB68" s="25"/>
      <c r="AC68" s="34"/>
      <c r="AD68" s="34"/>
      <c r="AE68" s="34"/>
      <c r="AF68" s="34"/>
      <c r="AG68" s="34"/>
    </row>
    <row r="69" spans="1:33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33" x14ac:dyDescent="0.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33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33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33" x14ac:dyDescent="0.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33" x14ac:dyDescent="0.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33" x14ac:dyDescent="0.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33" x14ac:dyDescent="0.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33" s="27" customFormat="1" ht="27.75" customHeight="1" x14ac:dyDescent="0.2">
      <c r="A78" s="61"/>
      <c r="B78" s="62"/>
      <c r="C78" s="44"/>
      <c r="D78" s="44"/>
      <c r="E78" s="44"/>
      <c r="F78" s="58"/>
      <c r="G78" s="58"/>
      <c r="H78" s="63"/>
      <c r="I78" s="50"/>
      <c r="J78" s="50"/>
      <c r="K78" s="63"/>
      <c r="L78" s="41"/>
    </row>
    <row r="79" spans="1:33" s="27" customFormat="1" ht="15" customHeight="1" x14ac:dyDescent="0.2">
      <c r="A79" s="42"/>
      <c r="B79" s="62"/>
      <c r="C79" s="44"/>
      <c r="D79" s="64"/>
      <c r="E79" s="44"/>
      <c r="F79" s="58"/>
      <c r="G79" s="58"/>
      <c r="H79" s="53"/>
      <c r="I79" s="50"/>
      <c r="J79" s="50"/>
      <c r="K79" s="41"/>
      <c r="L79" s="41"/>
    </row>
    <row r="80" spans="1:33" s="27" customFormat="1" ht="21.75" customHeight="1" x14ac:dyDescent="0.2">
      <c r="A80" s="172"/>
      <c r="B80" s="173"/>
      <c r="C80" s="39"/>
      <c r="D80" s="39"/>
      <c r="E80" s="39"/>
      <c r="F80" s="58"/>
      <c r="G80" s="58"/>
      <c r="H80" s="53"/>
      <c r="I80" s="50"/>
      <c r="J80" s="50"/>
      <c r="K80" s="41"/>
      <c r="L80" s="41"/>
    </row>
    <row r="81" spans="1:12" s="30" customFormat="1" ht="15" customHeight="1" x14ac:dyDescent="0.2">
      <c r="A81" s="65"/>
      <c r="B81" s="48"/>
      <c r="C81" s="39"/>
      <c r="D81" s="39"/>
      <c r="E81" s="44"/>
      <c r="F81" s="58"/>
      <c r="G81" s="58"/>
      <c r="H81" s="59"/>
      <c r="I81" s="50"/>
      <c r="J81" s="50"/>
      <c r="K81" s="60"/>
      <c r="L81" s="60"/>
    </row>
    <row r="82" spans="1:12" s="27" customFormat="1" ht="15" customHeight="1" x14ac:dyDescent="0.2">
      <c r="A82" s="172"/>
      <c r="B82" s="173"/>
      <c r="C82" s="39"/>
      <c r="D82" s="39"/>
      <c r="E82" s="39"/>
      <c r="F82" s="58"/>
      <c r="G82" s="58"/>
      <c r="H82" s="53"/>
      <c r="I82" s="50"/>
      <c r="J82" s="50"/>
      <c r="K82" s="41"/>
      <c r="L82" s="41"/>
    </row>
    <row r="83" spans="1:12" s="27" customFormat="1" ht="15" customHeight="1" x14ac:dyDescent="0.25">
      <c r="A83" s="174"/>
      <c r="B83" s="175"/>
      <c r="C83" s="44"/>
      <c r="D83" s="44"/>
      <c r="E83" s="44"/>
      <c r="F83" s="58"/>
      <c r="G83" s="58"/>
      <c r="H83" s="53"/>
      <c r="I83" s="50"/>
      <c r="J83" s="50"/>
      <c r="K83" s="41"/>
      <c r="L83" s="41"/>
    </row>
    <row r="84" spans="1:12" s="27" customFormat="1" ht="15" customHeight="1" x14ac:dyDescent="0.25">
      <c r="A84" s="174"/>
      <c r="B84" s="175"/>
      <c r="C84" s="44"/>
      <c r="D84" s="44"/>
      <c r="E84" s="44"/>
      <c r="F84" s="58"/>
      <c r="G84" s="58"/>
      <c r="H84" s="53"/>
      <c r="I84" s="50"/>
      <c r="J84" s="50"/>
      <c r="K84" s="41"/>
      <c r="L84" s="41"/>
    </row>
    <row r="85" spans="1:12" s="27" customFormat="1" ht="15" customHeight="1" x14ac:dyDescent="0.25">
      <c r="A85" s="174"/>
      <c r="B85" s="175"/>
      <c r="C85" s="44"/>
      <c r="D85" s="44"/>
      <c r="E85" s="44"/>
      <c r="F85" s="58"/>
      <c r="G85" s="58"/>
      <c r="H85" s="53"/>
      <c r="I85" s="50"/>
      <c r="J85" s="50"/>
      <c r="K85" s="41"/>
      <c r="L85" s="41"/>
    </row>
    <row r="86" spans="1:12" s="27" customFormat="1" ht="20.25" customHeight="1" x14ac:dyDescent="0.25">
      <c r="A86" s="174"/>
      <c r="B86" s="176"/>
      <c r="C86" s="44"/>
      <c r="D86" s="44"/>
      <c r="E86" s="44"/>
      <c r="F86" s="58"/>
      <c r="G86" s="58"/>
      <c r="H86" s="53"/>
      <c r="I86" s="50"/>
      <c r="J86" s="50"/>
      <c r="K86" s="41"/>
      <c r="L86" s="41"/>
    </row>
    <row r="87" spans="1:12" s="27" customFormat="1" ht="15" customHeight="1" x14ac:dyDescent="0.25">
      <c r="A87" s="147" t="s">
        <v>44</v>
      </c>
      <c r="B87" s="66"/>
      <c r="C87" s="24"/>
      <c r="D87" s="29"/>
      <c r="E87" s="29"/>
      <c r="F87" s="23"/>
      <c r="G87" s="23"/>
      <c r="H87" s="26"/>
      <c r="I87" s="28"/>
      <c r="J87" s="28"/>
    </row>
    <row r="88" spans="1:12" s="27" customFormat="1" ht="15" customHeight="1" x14ac:dyDescent="0.25">
      <c r="B88" s="66"/>
      <c r="C88" s="29"/>
      <c r="D88" s="29"/>
      <c r="E88" s="29"/>
      <c r="F88" s="23"/>
      <c r="H88" s="26"/>
      <c r="I88" s="28"/>
      <c r="J88" s="28"/>
    </row>
    <row r="89" spans="1:12" s="27" customFormat="1" ht="15" customHeight="1" x14ac:dyDescent="0.2">
      <c r="A89" s="170"/>
      <c r="B89" s="170"/>
      <c r="C89" s="29"/>
      <c r="D89" s="29"/>
      <c r="E89" s="29"/>
      <c r="F89" s="23"/>
      <c r="G89" s="23"/>
      <c r="H89" s="26"/>
      <c r="I89" s="28"/>
      <c r="J89" s="28"/>
    </row>
    <row r="90" spans="1:12" s="27" customFormat="1" ht="15" customHeight="1" x14ac:dyDescent="0.2">
      <c r="A90" s="170"/>
      <c r="B90" s="171"/>
      <c r="C90" s="29"/>
      <c r="D90" s="29"/>
      <c r="E90" s="29"/>
      <c r="F90" s="23"/>
      <c r="G90" s="23"/>
      <c r="H90" s="26"/>
      <c r="I90" s="28"/>
      <c r="J90" s="28"/>
    </row>
    <row r="91" spans="1:12" s="31" customFormat="1" ht="15" customHeight="1" x14ac:dyDescent="0.25"/>
    <row r="92" spans="1:12" s="27" customFormat="1" ht="15" customHeight="1" x14ac:dyDescent="0.2"/>
    <row r="93" spans="1:12" s="27" customFormat="1" ht="15" customHeight="1" x14ac:dyDescent="0.2"/>
    <row r="94" spans="1:12" s="27" customFormat="1" ht="15" customHeight="1" x14ac:dyDescent="0.2"/>
    <row r="95" spans="1:12" s="27" customFormat="1" ht="15" customHeight="1" x14ac:dyDescent="0.2"/>
    <row r="96" spans="1:12" s="27" customFormat="1" ht="15" customHeight="1" x14ac:dyDescent="0.2"/>
    <row r="97" s="27" customFormat="1" ht="15" customHeight="1" x14ac:dyDescent="0.2"/>
    <row r="98" s="27" customFormat="1" ht="15" customHeight="1" x14ac:dyDescent="0.2"/>
    <row r="99" s="27" customFormat="1" ht="15" customHeight="1" x14ac:dyDescent="0.2"/>
    <row r="100" s="27" customFormat="1" ht="15" customHeight="1" x14ac:dyDescent="0.2"/>
    <row r="101" s="27" customFormat="1" ht="15" customHeight="1" x14ac:dyDescent="0.2"/>
    <row r="102" s="27" customFormat="1" ht="15" customHeight="1" x14ac:dyDescent="0.2"/>
    <row r="103" s="27" customFormat="1" ht="15" customHeight="1" x14ac:dyDescent="0.2"/>
    <row r="104" s="27" customFormat="1" ht="15" customHeight="1" x14ac:dyDescent="0.2"/>
    <row r="105" s="27" customFormat="1" ht="15" customHeight="1" x14ac:dyDescent="0.2"/>
    <row r="106" s="27" customFormat="1" ht="15" customHeight="1" x14ac:dyDescent="0.2"/>
    <row r="107" s="27" customFormat="1" ht="15" customHeight="1" x14ac:dyDescent="0.2"/>
    <row r="108" s="27" customFormat="1" ht="15" customHeight="1" x14ac:dyDescent="0.2"/>
    <row r="109" s="27" customFormat="1" ht="15" customHeight="1" x14ac:dyDescent="0.2"/>
    <row r="110" s="27" customFormat="1" ht="15" customHeight="1" x14ac:dyDescent="0.2"/>
    <row r="111" s="27" customFormat="1" ht="15" customHeight="1" x14ac:dyDescent="0.2"/>
    <row r="112" s="27" customFormat="1" ht="15" customHeight="1" x14ac:dyDescent="0.2"/>
    <row r="113" s="27" customFormat="1" ht="15" customHeight="1" x14ac:dyDescent="0.2"/>
    <row r="114" s="27" customFormat="1" ht="15" customHeight="1" x14ac:dyDescent="0.2"/>
    <row r="115" s="27" customFormat="1" ht="15" customHeight="1" x14ac:dyDescent="0.2"/>
    <row r="116" s="27" customFormat="1" ht="15" customHeight="1" x14ac:dyDescent="0.2"/>
    <row r="117" s="27" customFormat="1" ht="15" customHeight="1" x14ac:dyDescent="0.2"/>
    <row r="118" s="27" customFormat="1" ht="15" customHeight="1" x14ac:dyDescent="0.2"/>
    <row r="119" s="27" customFormat="1" ht="15" customHeight="1" x14ac:dyDescent="0.2"/>
    <row r="120" s="27" customFormat="1" ht="15" customHeight="1" x14ac:dyDescent="0.2"/>
    <row r="121" s="27" customFormat="1" ht="15" customHeight="1" x14ac:dyDescent="0.2"/>
    <row r="122" s="27" customFormat="1" ht="15" customHeight="1" x14ac:dyDescent="0.2"/>
    <row r="123" s="27" customFormat="1" ht="15" customHeight="1" x14ac:dyDescent="0.2"/>
    <row r="124" s="27" customFormat="1" ht="15" customHeight="1" x14ac:dyDescent="0.2"/>
    <row r="125" s="27" customFormat="1" ht="15" customHeight="1" x14ac:dyDescent="0.2"/>
    <row r="126" s="27" customFormat="1" ht="15" customHeight="1" x14ac:dyDescent="0.2"/>
    <row r="127" s="27" customFormat="1" ht="15" customHeight="1" x14ac:dyDescent="0.2"/>
    <row r="128" s="27" customFormat="1" ht="15" customHeight="1" x14ac:dyDescent="0.2"/>
    <row r="129" s="27" customFormat="1" ht="15" customHeight="1" x14ac:dyDescent="0.2"/>
    <row r="130" s="27" customFormat="1" ht="15" customHeight="1" x14ac:dyDescent="0.2"/>
    <row r="131" s="27" customFormat="1" ht="15" customHeight="1" x14ac:dyDescent="0.2"/>
    <row r="132" s="27" customFormat="1" ht="15" customHeight="1" x14ac:dyDescent="0.2"/>
    <row r="133" s="27" customFormat="1" ht="15" customHeight="1" x14ac:dyDescent="0.2"/>
    <row r="134" s="27" customFormat="1" ht="15" customHeight="1" x14ac:dyDescent="0.2"/>
    <row r="135" s="27" customFormat="1" ht="15" customHeight="1" x14ac:dyDescent="0.2"/>
    <row r="136" s="27" customFormat="1" ht="15" customHeight="1" x14ac:dyDescent="0.2"/>
    <row r="137" s="27" customFormat="1" ht="15" customHeight="1" x14ac:dyDescent="0.2"/>
    <row r="138" s="27" customFormat="1" ht="15" customHeight="1" x14ac:dyDescent="0.2"/>
    <row r="139" s="27" customFormat="1" ht="15" customHeight="1" x14ac:dyDescent="0.2"/>
    <row r="140" s="27" customFormat="1" ht="15" customHeight="1" x14ac:dyDescent="0.2"/>
    <row r="141" s="27" customFormat="1" ht="15" customHeight="1" x14ac:dyDescent="0.2"/>
    <row r="142" s="27" customFormat="1" ht="15" customHeight="1" x14ac:dyDescent="0.2"/>
    <row r="143" s="27" customFormat="1" ht="15" customHeight="1" x14ac:dyDescent="0.2"/>
    <row r="144" s="27" customFormat="1" ht="15" customHeight="1" x14ac:dyDescent="0.2"/>
    <row r="145" s="27" customFormat="1" ht="15" customHeight="1" x14ac:dyDescent="0.2"/>
    <row r="146" s="27" customFormat="1" ht="15" customHeight="1" x14ac:dyDescent="0.2"/>
    <row r="147" s="27" customFormat="1" ht="15" customHeight="1" x14ac:dyDescent="0.2"/>
    <row r="148" s="27" customFormat="1" ht="15" customHeight="1" x14ac:dyDescent="0.2"/>
    <row r="149" s="27" customFormat="1" ht="15" customHeight="1" x14ac:dyDescent="0.2"/>
    <row r="150" s="27" customFormat="1" ht="15" customHeight="1" x14ac:dyDescent="0.2"/>
    <row r="151" s="27" customFormat="1" ht="15" customHeight="1" x14ac:dyDescent="0.2"/>
    <row r="152" s="27" customFormat="1" ht="15" customHeight="1" x14ac:dyDescent="0.2"/>
    <row r="153" s="27" customFormat="1" ht="15" customHeight="1" x14ac:dyDescent="0.2"/>
    <row r="154" s="27" customFormat="1" ht="15" customHeight="1" x14ac:dyDescent="0.2"/>
    <row r="155" s="27" customFormat="1" ht="15" customHeight="1" x14ac:dyDescent="0.2"/>
    <row r="156" s="27" customFormat="1" ht="15" customHeight="1" x14ac:dyDescent="0.2"/>
    <row r="157" s="27" customFormat="1" ht="15" customHeight="1" x14ac:dyDescent="0.2"/>
    <row r="158" s="27" customFormat="1" ht="15" customHeight="1" x14ac:dyDescent="0.2"/>
    <row r="159" s="27" customFormat="1" ht="15" customHeight="1" x14ac:dyDescent="0.2"/>
    <row r="160" s="27" customFormat="1" ht="15" customHeight="1" x14ac:dyDescent="0.2"/>
    <row r="161" s="27" customFormat="1" ht="15" customHeight="1" x14ac:dyDescent="0.2"/>
    <row r="162" s="27" customFormat="1" ht="15" customHeight="1" x14ac:dyDescent="0.2"/>
    <row r="163" s="27" customFormat="1" ht="15" customHeight="1" x14ac:dyDescent="0.2"/>
    <row r="164" s="27" customFormat="1" ht="15" customHeight="1" x14ac:dyDescent="0.2"/>
    <row r="165" s="27" customFormat="1" ht="15" customHeight="1" x14ac:dyDescent="0.2"/>
    <row r="166" s="27" customFormat="1" ht="15" customHeight="1" x14ac:dyDescent="0.2"/>
    <row r="167" s="27" customFormat="1" ht="15" customHeight="1" x14ac:dyDescent="0.2"/>
    <row r="168" s="27" customFormat="1" ht="15" customHeight="1" x14ac:dyDescent="0.2"/>
    <row r="169" s="27" customFormat="1" ht="15" customHeight="1" x14ac:dyDescent="0.2"/>
    <row r="170" s="27" customFormat="1" ht="15" customHeight="1" x14ac:dyDescent="0.2"/>
    <row r="171" s="27" customFormat="1" ht="15" customHeight="1" x14ac:dyDescent="0.2"/>
    <row r="172" s="27" customFormat="1" ht="15" customHeight="1" x14ac:dyDescent="0.2"/>
    <row r="173" s="27" customFormat="1" ht="15" customHeight="1" x14ac:dyDescent="0.2"/>
    <row r="174" s="27" customFormat="1" ht="15" customHeight="1" x14ac:dyDescent="0.2"/>
    <row r="175" s="27" customFormat="1" ht="15" customHeight="1" x14ac:dyDescent="0.2"/>
    <row r="176" s="27" customFormat="1" ht="15" customHeight="1" x14ac:dyDescent="0.2"/>
    <row r="177" s="27" customFormat="1" ht="15" customHeight="1" x14ac:dyDescent="0.2"/>
    <row r="178" s="27" customFormat="1" ht="15" customHeight="1" x14ac:dyDescent="0.2"/>
    <row r="179" s="27" customFormat="1" ht="15" customHeight="1" x14ac:dyDescent="0.2"/>
    <row r="180" s="27" customFormat="1" ht="15" customHeight="1" x14ac:dyDescent="0.2"/>
    <row r="181" s="27" customFormat="1" ht="15" customHeight="1" x14ac:dyDescent="0.2"/>
    <row r="182" s="27" customFormat="1" ht="15" customHeight="1" x14ac:dyDescent="0.2"/>
    <row r="183" s="27" customFormat="1" ht="15" customHeight="1" x14ac:dyDescent="0.2"/>
    <row r="184" s="27" customFormat="1" ht="15" customHeight="1" x14ac:dyDescent="0.2"/>
    <row r="185" s="27" customFormat="1" ht="15" customHeight="1" x14ac:dyDescent="0.2"/>
    <row r="186" s="27" customFormat="1" ht="15" customHeight="1" x14ac:dyDescent="0.2"/>
    <row r="187" s="27" customFormat="1" ht="15" customHeight="1" x14ac:dyDescent="0.2"/>
    <row r="188" s="27" customFormat="1" ht="15" customHeight="1" x14ac:dyDescent="0.2"/>
    <row r="189" s="27" customFormat="1" ht="15" customHeight="1" x14ac:dyDescent="0.2"/>
    <row r="190" s="27" customFormat="1" ht="15" customHeight="1" x14ac:dyDescent="0.2"/>
    <row r="191" s="27" customFormat="1" ht="15" customHeight="1" x14ac:dyDescent="0.2"/>
    <row r="192" s="27" customFormat="1" ht="15" customHeight="1" x14ac:dyDescent="0.2"/>
    <row r="193" s="27" customFormat="1" ht="15" customHeight="1" x14ac:dyDescent="0.2"/>
    <row r="194" s="27" customFormat="1" ht="15" customHeight="1" x14ac:dyDescent="0.2"/>
    <row r="195" s="27" customFormat="1" ht="15" customHeight="1" x14ac:dyDescent="0.2"/>
    <row r="196" s="27" customFormat="1" ht="15" customHeight="1" x14ac:dyDescent="0.2"/>
    <row r="197" s="27" customFormat="1" ht="15" customHeight="1" x14ac:dyDescent="0.2"/>
    <row r="198" s="27" customFormat="1" ht="15" customHeight="1" x14ac:dyDescent="0.2"/>
    <row r="199" s="27" customFormat="1" ht="15" customHeight="1" x14ac:dyDescent="0.2"/>
    <row r="200" s="27" customFormat="1" ht="15" customHeight="1" x14ac:dyDescent="0.2"/>
    <row r="201" s="27" customFormat="1" ht="15" customHeight="1" x14ac:dyDescent="0.2"/>
    <row r="202" s="27" customFormat="1" ht="15" customHeight="1" x14ac:dyDescent="0.2"/>
    <row r="203" s="27" customFormat="1" ht="15" customHeight="1" x14ac:dyDescent="0.2"/>
    <row r="204" s="27" customFormat="1" ht="15" customHeight="1" x14ac:dyDescent="0.2"/>
    <row r="205" s="27" customFormat="1" ht="15" customHeight="1" x14ac:dyDescent="0.2"/>
    <row r="206" s="27" customFormat="1" ht="15" customHeight="1" x14ac:dyDescent="0.2"/>
    <row r="207" s="27" customFormat="1" ht="15" customHeight="1" x14ac:dyDescent="0.2"/>
    <row r="208" s="27" customFormat="1" ht="15" customHeight="1" x14ac:dyDescent="0.2"/>
    <row r="209" s="27" customFormat="1" ht="15" customHeight="1" x14ac:dyDescent="0.2"/>
    <row r="210" s="27" customFormat="1" ht="15" customHeight="1" x14ac:dyDescent="0.2"/>
    <row r="211" s="27" customFormat="1" ht="15" customHeight="1" x14ac:dyDescent="0.2"/>
    <row r="212" s="27" customFormat="1" ht="15" customHeight="1" x14ac:dyDescent="0.2"/>
    <row r="213" s="27" customFormat="1" ht="15" customHeight="1" x14ac:dyDescent="0.2"/>
    <row r="214" s="27" customFormat="1" ht="15" customHeight="1" x14ac:dyDescent="0.2"/>
    <row r="215" s="27" customFormat="1" ht="15" customHeight="1" x14ac:dyDescent="0.2"/>
    <row r="216" s="27" customFormat="1" ht="15" customHeight="1" x14ac:dyDescent="0.2"/>
    <row r="217" s="27" customFormat="1" ht="15" customHeight="1" x14ac:dyDescent="0.2"/>
    <row r="218" s="27" customFormat="1" ht="15" customHeight="1" x14ac:dyDescent="0.2"/>
    <row r="219" s="27" customFormat="1" ht="15" customHeight="1" x14ac:dyDescent="0.2"/>
    <row r="220" s="27" customFormat="1" ht="15" customHeight="1" x14ac:dyDescent="0.2"/>
    <row r="221" s="27" customFormat="1" ht="15" customHeight="1" x14ac:dyDescent="0.2"/>
    <row r="222" s="27" customFormat="1" ht="15" customHeight="1" x14ac:dyDescent="0.2"/>
    <row r="223" s="27" customFormat="1" ht="15" customHeight="1" x14ac:dyDescent="0.2"/>
    <row r="224" s="27" customFormat="1" ht="15" customHeight="1" x14ac:dyDescent="0.2"/>
    <row r="225" s="27" customFormat="1" ht="15" customHeight="1" x14ac:dyDescent="0.2"/>
    <row r="226" s="27" customFormat="1" ht="15" customHeight="1" x14ac:dyDescent="0.2"/>
    <row r="227" s="27" customFormat="1" ht="15" customHeight="1" x14ac:dyDescent="0.2"/>
    <row r="228" s="27" customFormat="1" ht="15" customHeight="1" x14ac:dyDescent="0.2"/>
    <row r="229" s="27" customFormat="1" ht="15" customHeight="1" x14ac:dyDescent="0.2"/>
    <row r="230" s="27" customFormat="1" ht="15" customHeight="1" x14ac:dyDescent="0.2"/>
    <row r="231" s="27" customFormat="1" ht="15" customHeight="1" x14ac:dyDescent="0.2"/>
    <row r="232" s="27" customFormat="1" ht="15" customHeight="1" x14ac:dyDescent="0.2"/>
    <row r="233" s="27" customFormat="1" ht="15" customHeight="1" x14ac:dyDescent="0.2"/>
    <row r="234" s="27" customFormat="1" ht="15" customHeight="1" x14ac:dyDescent="0.2"/>
    <row r="235" s="27" customFormat="1" ht="15" customHeight="1" x14ac:dyDescent="0.2"/>
    <row r="236" s="27" customFormat="1" ht="15" customHeight="1" x14ac:dyDescent="0.2"/>
    <row r="237" s="27" customFormat="1" ht="15" customHeight="1" x14ac:dyDescent="0.2"/>
    <row r="238" s="27" customFormat="1" ht="15" customHeight="1" x14ac:dyDescent="0.2"/>
    <row r="239" s="27" customFormat="1" ht="15" customHeight="1" x14ac:dyDescent="0.2"/>
    <row r="240" s="27" customFormat="1" ht="15" customHeight="1" x14ac:dyDescent="0.2"/>
    <row r="241" s="27" customFormat="1" ht="15" customHeight="1" x14ac:dyDescent="0.2"/>
    <row r="242" s="27" customFormat="1" ht="15" customHeight="1" x14ac:dyDescent="0.2"/>
    <row r="243" s="27" customFormat="1" ht="15" customHeight="1" x14ac:dyDescent="0.2"/>
    <row r="244" s="27" customFormat="1" ht="15" customHeight="1" x14ac:dyDescent="0.2"/>
    <row r="245" s="27" customFormat="1" ht="15" customHeight="1" x14ac:dyDescent="0.2"/>
    <row r="246" s="27" customFormat="1" ht="15" customHeight="1" x14ac:dyDescent="0.2"/>
    <row r="247" s="27" customFormat="1" ht="15" customHeight="1" x14ac:dyDescent="0.2"/>
    <row r="248" s="27" customFormat="1" ht="15" customHeight="1" x14ac:dyDescent="0.2"/>
    <row r="249" s="27" customFormat="1" ht="15" customHeight="1" x14ac:dyDescent="0.2"/>
    <row r="250" s="27" customFormat="1" ht="15" customHeight="1" x14ac:dyDescent="0.2"/>
    <row r="251" s="27" customFormat="1" ht="15" customHeight="1" x14ac:dyDescent="0.2"/>
    <row r="252" s="27" customFormat="1" ht="15" customHeight="1" x14ac:dyDescent="0.2"/>
    <row r="253" s="27" customFormat="1" ht="15" customHeight="1" x14ac:dyDescent="0.2"/>
    <row r="254" s="27" customFormat="1" ht="15" customHeight="1" x14ac:dyDescent="0.2"/>
    <row r="255" s="27" customFormat="1" ht="15" customHeight="1" x14ac:dyDescent="0.2"/>
    <row r="256" s="27" customFormat="1" ht="15" customHeight="1" x14ac:dyDescent="0.2"/>
    <row r="257" s="27" customFormat="1" ht="15" customHeight="1" x14ac:dyDescent="0.2"/>
    <row r="258" s="27" customFormat="1" ht="15" customHeight="1" x14ac:dyDescent="0.2"/>
    <row r="259" s="27" customFormat="1" ht="15" customHeight="1" x14ac:dyDescent="0.2"/>
    <row r="260" s="27" customFormat="1" ht="15" customHeight="1" x14ac:dyDescent="0.2"/>
    <row r="261" s="27" customFormat="1" ht="15" customHeight="1" x14ac:dyDescent="0.2"/>
    <row r="262" s="27" customFormat="1" ht="15" customHeight="1" x14ac:dyDescent="0.2"/>
    <row r="263" s="27" customFormat="1" ht="15" customHeight="1" x14ac:dyDescent="0.2"/>
    <row r="264" s="27" customFormat="1" ht="15" customHeight="1" x14ac:dyDescent="0.2"/>
    <row r="265" s="27" customFormat="1" ht="15" customHeight="1" x14ac:dyDescent="0.2"/>
    <row r="266" s="27" customFormat="1" ht="15" customHeight="1" x14ac:dyDescent="0.2"/>
    <row r="267" s="27" customFormat="1" ht="15" customHeight="1" x14ac:dyDescent="0.2"/>
    <row r="268" s="27" customFormat="1" ht="15" customHeight="1" x14ac:dyDescent="0.2"/>
    <row r="269" s="27" customFormat="1" ht="15" customHeight="1" x14ac:dyDescent="0.2"/>
    <row r="270" s="27" customFormat="1" ht="15" customHeight="1" x14ac:dyDescent="0.2"/>
    <row r="271" s="27" customFormat="1" ht="15" customHeight="1" x14ac:dyDescent="0.2"/>
    <row r="272" s="27" customFormat="1" ht="15" customHeight="1" x14ac:dyDescent="0.2"/>
    <row r="273" s="27" customFormat="1" ht="15" customHeight="1" x14ac:dyDescent="0.2"/>
    <row r="274" s="27" customFormat="1" ht="15" customHeight="1" x14ac:dyDescent="0.2"/>
    <row r="275" s="27" customFormat="1" ht="15" customHeight="1" x14ac:dyDescent="0.2"/>
    <row r="276" s="27" customFormat="1" ht="15" customHeight="1" x14ac:dyDescent="0.2"/>
    <row r="277" s="27" customFormat="1" ht="15" customHeight="1" x14ac:dyDescent="0.2"/>
    <row r="278" s="27" customFormat="1" ht="15" customHeight="1" x14ac:dyDescent="0.2"/>
    <row r="279" s="27" customFormat="1" ht="15" customHeight="1" x14ac:dyDescent="0.2"/>
    <row r="280" s="27" customFormat="1" ht="15" customHeight="1" x14ac:dyDescent="0.2"/>
    <row r="281" s="27" customFormat="1" ht="15" customHeight="1" x14ac:dyDescent="0.2"/>
    <row r="282" s="27" customFormat="1" ht="15" customHeight="1" x14ac:dyDescent="0.2"/>
    <row r="283" s="27" customFormat="1" ht="15" customHeight="1" x14ac:dyDescent="0.2"/>
    <row r="284" s="27" customFormat="1" ht="15" customHeight="1" x14ac:dyDescent="0.2"/>
    <row r="285" s="27" customFormat="1" ht="15" customHeight="1" x14ac:dyDescent="0.2"/>
    <row r="286" s="27" customFormat="1" ht="15" customHeight="1" x14ac:dyDescent="0.2"/>
  </sheetData>
  <mergeCells count="46">
    <mergeCell ref="U5:W5"/>
    <mergeCell ref="X5:X6"/>
    <mergeCell ref="Y5:Y6"/>
    <mergeCell ref="A21:B21"/>
    <mergeCell ref="A2:T2"/>
    <mergeCell ref="D5:F5"/>
    <mergeCell ref="G5:I5"/>
    <mergeCell ref="J5:L5"/>
    <mergeCell ref="M5:O5"/>
    <mergeCell ref="S5:S6"/>
    <mergeCell ref="T5:T6"/>
    <mergeCell ref="A6:A7"/>
    <mergeCell ref="A12:B12"/>
    <mergeCell ref="A13:B13"/>
    <mergeCell ref="A14:B14"/>
    <mergeCell ref="A15:B15"/>
    <mergeCell ref="A80:B80"/>
    <mergeCell ref="A43:B43"/>
    <mergeCell ref="A44:B44"/>
    <mergeCell ref="A16:B16"/>
    <mergeCell ref="A45:B45"/>
    <mergeCell ref="A57:E57"/>
    <mergeCell ref="A59:B59"/>
    <mergeCell ref="A60:B60"/>
    <mergeCell ref="A22:B22"/>
    <mergeCell ref="A23:B23"/>
    <mergeCell ref="A24:B24"/>
    <mergeCell ref="A25:B25"/>
    <mergeCell ref="A26:B26"/>
    <mergeCell ref="A37:T37"/>
    <mergeCell ref="Z5:AB5"/>
    <mergeCell ref="AC5:AC6"/>
    <mergeCell ref="AD5:AD6"/>
    <mergeCell ref="A90:B90"/>
    <mergeCell ref="P5:R5"/>
    <mergeCell ref="A82:B82"/>
    <mergeCell ref="A83:B83"/>
    <mergeCell ref="A84:B84"/>
    <mergeCell ref="A85:B85"/>
    <mergeCell ref="A86:B86"/>
    <mergeCell ref="A89:B89"/>
    <mergeCell ref="A62:B62"/>
    <mergeCell ref="A63:B63"/>
    <mergeCell ref="A64:B64"/>
    <mergeCell ref="A65:B65"/>
    <mergeCell ref="A66:B66"/>
  </mergeCells>
  <conditionalFormatting sqref="R7">
    <cfRule type="iconSet" priority="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W7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Y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B7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9" orientation="portrait" verticalDpi="0" r:id="rId1"/>
  <ignoredErrors>
    <ignoredError sqref="S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99"/>
  <sheetViews>
    <sheetView showGridLines="0" topLeftCell="A91" zoomScaleNormal="100" workbookViewId="0">
      <selection activeCell="A120" sqref="A120"/>
    </sheetView>
  </sheetViews>
  <sheetFormatPr defaultRowHeight="12.75" x14ac:dyDescent="0.2"/>
  <cols>
    <col min="1" max="1" width="58.140625" style="1" customWidth="1"/>
    <col min="2" max="2" width="0.140625" style="1" hidden="1" customWidth="1"/>
    <col min="3" max="8" width="16.7109375" style="1" customWidth="1"/>
    <col min="9" max="9" width="15.7109375" style="1" customWidth="1"/>
    <col min="10" max="10" width="14" style="1" customWidth="1"/>
    <col min="11" max="11" width="9.140625" style="1"/>
    <col min="12" max="12" width="10.7109375" style="1" customWidth="1"/>
    <col min="13" max="14" width="11.28515625" style="1" customWidth="1"/>
    <col min="15" max="16" width="9.140625" style="1"/>
    <col min="17" max="17" width="23.28515625" style="1" customWidth="1"/>
    <col min="18" max="18" width="19.5703125" style="1" customWidth="1"/>
    <col min="19" max="19" width="12" style="1" customWidth="1"/>
    <col min="20" max="37" width="9.140625" style="1"/>
    <col min="38" max="38" width="10.140625" style="1" customWidth="1"/>
    <col min="39" max="49" width="9.140625" style="1"/>
    <col min="50" max="50" width="10.5703125" style="1" customWidth="1"/>
    <col min="51" max="16384" width="9.140625" style="1"/>
  </cols>
  <sheetData>
    <row r="1" spans="1:14" x14ac:dyDescent="0.2">
      <c r="A1" s="3"/>
      <c r="B1" s="3"/>
      <c r="C1" s="3"/>
      <c r="D1" s="3"/>
      <c r="E1" s="3"/>
      <c r="F1" s="3"/>
      <c r="G1" s="3"/>
      <c r="H1" s="3"/>
    </row>
    <row r="2" spans="1:14" ht="15.75" x14ac:dyDescent="0.25">
      <c r="A2" s="67" t="s">
        <v>45</v>
      </c>
      <c r="B2" s="4"/>
      <c r="C2" s="4"/>
      <c r="D2" s="4"/>
      <c r="E2" s="4"/>
      <c r="F2" s="4"/>
      <c r="G2" s="4"/>
      <c r="H2" s="4"/>
    </row>
    <row r="3" spans="1:14" s="6" customFormat="1" ht="24.95" customHeight="1" thickBot="1" x14ac:dyDescent="0.3">
      <c r="A3" s="68" t="s">
        <v>102</v>
      </c>
      <c r="B3" s="7"/>
      <c r="C3" s="7"/>
      <c r="D3" s="7"/>
      <c r="E3" s="7"/>
      <c r="F3" s="7"/>
      <c r="G3" s="7"/>
      <c r="H3" s="7"/>
    </row>
    <row r="4" spans="1:14" ht="51" customHeight="1" x14ac:dyDescent="0.2">
      <c r="A4" s="120" t="s">
        <v>22</v>
      </c>
      <c r="B4" s="120"/>
      <c r="C4" s="120" t="s">
        <v>23</v>
      </c>
      <c r="D4" s="120" t="s">
        <v>24</v>
      </c>
      <c r="E4" s="120" t="s">
        <v>25</v>
      </c>
      <c r="F4" s="120" t="s">
        <v>26</v>
      </c>
      <c r="G4" s="120" t="s">
        <v>29</v>
      </c>
      <c r="H4" s="120" t="s">
        <v>30</v>
      </c>
      <c r="I4" s="120" t="s">
        <v>90</v>
      </c>
      <c r="J4" s="120" t="s">
        <v>99</v>
      </c>
      <c r="K4" s="120" t="s">
        <v>100</v>
      </c>
      <c r="L4" s="155" t="s">
        <v>93</v>
      </c>
      <c r="M4" s="158" t="s">
        <v>101</v>
      </c>
      <c r="N4" s="159" t="s">
        <v>27</v>
      </c>
    </row>
    <row r="5" spans="1:14" x14ac:dyDescent="0.2">
      <c r="A5" s="196" t="s">
        <v>5</v>
      </c>
      <c r="B5" s="197"/>
      <c r="C5" s="121">
        <v>627.17999999999995</v>
      </c>
      <c r="D5" s="121">
        <v>648.01</v>
      </c>
      <c r="E5" s="121">
        <v>609.23014000000001</v>
      </c>
      <c r="F5" s="121">
        <v>619.49621999999999</v>
      </c>
      <c r="G5" s="121">
        <f>'[1]Tab. B_ČR'!$D$30</f>
        <v>624.02995434200011</v>
      </c>
      <c r="H5" s="121" t="s">
        <v>2</v>
      </c>
      <c r="I5" s="121">
        <v>616.03</v>
      </c>
      <c r="J5" s="121">
        <v>635.19299999999998</v>
      </c>
      <c r="K5" s="121">
        <f t="shared" ref="K5:K24" si="0">J5/I5</f>
        <v>1.0311072512702304</v>
      </c>
      <c r="L5" s="156">
        <f t="shared" ref="L5:L24" si="1">J5/I5-1</f>
        <v>3.1107251270230396E-2</v>
      </c>
      <c r="M5" s="154">
        <f>J5/C5</f>
        <v>1.0127762364871329</v>
      </c>
      <c r="N5" s="153">
        <f>J5/C5-1</f>
        <v>1.2776236487132886E-2</v>
      </c>
    </row>
    <row r="6" spans="1:14" x14ac:dyDescent="0.2">
      <c r="A6" s="196" t="s">
        <v>6</v>
      </c>
      <c r="B6" s="197"/>
      <c r="C6" s="121">
        <v>84.22</v>
      </c>
      <c r="D6" s="121">
        <v>83.17</v>
      </c>
      <c r="E6" s="121">
        <v>92.580470000000005</v>
      </c>
      <c r="F6" s="121">
        <v>99.29</v>
      </c>
      <c r="G6" s="121">
        <f>'[1]Tab. B_ČR'!$D$32</f>
        <v>113.79331098199998</v>
      </c>
      <c r="H6" s="121">
        <v>150.76499999999999</v>
      </c>
      <c r="I6" s="121">
        <v>162.96</v>
      </c>
      <c r="J6" s="121">
        <v>181.38</v>
      </c>
      <c r="K6" s="121">
        <f t="shared" si="0"/>
        <v>1.1130338733431515</v>
      </c>
      <c r="L6" s="156">
        <f t="shared" si="1"/>
        <v>0.11303387334315151</v>
      </c>
      <c r="M6" s="154">
        <f t="shared" ref="M6:M24" si="2">J6/C6</f>
        <v>2.1536452149133223</v>
      </c>
      <c r="N6" s="153">
        <f t="shared" ref="N6:N23" si="3">J6/C6-1</f>
        <v>1.1536452149133223</v>
      </c>
    </row>
    <row r="7" spans="1:14" x14ac:dyDescent="0.2">
      <c r="A7" s="196" t="s">
        <v>7</v>
      </c>
      <c r="B7" s="197"/>
      <c r="C7" s="121">
        <v>511.65</v>
      </c>
      <c r="D7" s="121">
        <v>537.54999999999995</v>
      </c>
      <c r="E7" s="121">
        <v>498.71553000000006</v>
      </c>
      <c r="F7" s="121">
        <v>504.06621999999999</v>
      </c>
      <c r="G7" s="121">
        <f>'[1]Tab. B_ČR'!$D$36</f>
        <v>497.79664336000002</v>
      </c>
      <c r="H7" s="121">
        <v>487.11</v>
      </c>
      <c r="I7" s="121">
        <v>445.58</v>
      </c>
      <c r="J7" s="121">
        <v>451.94400000000002</v>
      </c>
      <c r="K7" s="121">
        <f t="shared" si="0"/>
        <v>1.0142825081915705</v>
      </c>
      <c r="L7" s="156">
        <f t="shared" si="1"/>
        <v>1.4282508191570509E-2</v>
      </c>
      <c r="M7" s="154">
        <f t="shared" si="2"/>
        <v>0.88330694810905896</v>
      </c>
      <c r="N7" s="153">
        <f t="shared" si="3"/>
        <v>-0.11669305189094104</v>
      </c>
    </row>
    <row r="8" spans="1:14" x14ac:dyDescent="0.2">
      <c r="A8" s="196" t="s">
        <v>8</v>
      </c>
      <c r="B8" s="197"/>
      <c r="C8" s="121">
        <v>31.31</v>
      </c>
      <c r="D8" s="121">
        <v>27.29</v>
      </c>
      <c r="E8" s="121">
        <v>17.934139999999999</v>
      </c>
      <c r="F8" s="121">
        <v>16.14</v>
      </c>
      <c r="G8" s="121">
        <f>'[1]Tab. B_ČR'!$D$40</f>
        <v>12.44</v>
      </c>
      <c r="H8" s="121" t="s">
        <v>2</v>
      </c>
      <c r="I8" s="121">
        <v>7.48</v>
      </c>
      <c r="J8" s="121">
        <v>1.8640000000000001</v>
      </c>
      <c r="K8" s="121">
        <f t="shared" si="0"/>
        <v>0.24919786096256685</v>
      </c>
      <c r="L8" s="156">
        <f t="shared" si="1"/>
        <v>-0.75080213903743309</v>
      </c>
      <c r="M8" s="154">
        <f t="shared" si="2"/>
        <v>5.9533695305014379E-2</v>
      </c>
      <c r="N8" s="153">
        <f t="shared" si="3"/>
        <v>-0.9404663046949856</v>
      </c>
    </row>
    <row r="9" spans="1:14" x14ac:dyDescent="0.2">
      <c r="A9" s="196" t="s">
        <v>0</v>
      </c>
      <c r="B9" s="197"/>
      <c r="C9" s="121">
        <v>9.59</v>
      </c>
      <c r="D9" s="121">
        <v>8.7899999999999991</v>
      </c>
      <c r="E9" s="121">
        <v>8.4700000000000006</v>
      </c>
      <c r="F9" s="121">
        <v>9.5986000000000011</v>
      </c>
      <c r="G9" s="121">
        <f>'[1]Tab. B_ČR'!$D$44</f>
        <v>8.6247019100000006</v>
      </c>
      <c r="H9" s="121">
        <v>8.9649999999999999</v>
      </c>
      <c r="I9" s="121">
        <v>8.02</v>
      </c>
      <c r="J9" s="121">
        <v>8.952</v>
      </c>
      <c r="K9" s="121">
        <f t="shared" si="0"/>
        <v>1.116209476309227</v>
      </c>
      <c r="L9" s="156">
        <f t="shared" si="1"/>
        <v>0.11620947630922696</v>
      </c>
      <c r="M9" s="154">
        <f t="shared" si="2"/>
        <v>0.93347236704900938</v>
      </c>
      <c r="N9" s="153">
        <f t="shared" si="3"/>
        <v>-6.6527632950990623E-2</v>
      </c>
    </row>
    <row r="10" spans="1:14" ht="12.75" customHeight="1" x14ac:dyDescent="0.2">
      <c r="A10" s="196" t="s">
        <v>9</v>
      </c>
      <c r="B10" s="197"/>
      <c r="C10" s="121">
        <v>46.62</v>
      </c>
      <c r="D10" s="121">
        <v>46.62</v>
      </c>
      <c r="E10" s="121">
        <v>47.348340000000007</v>
      </c>
      <c r="F10" s="121">
        <v>46.496808000000001</v>
      </c>
      <c r="G10" s="121">
        <f>'[1]Tab. B_ČR'!$D$45</f>
        <v>53.930000000000007</v>
      </c>
      <c r="H10" s="121">
        <v>61.426000000000002</v>
      </c>
      <c r="I10" s="121">
        <v>57.39</v>
      </c>
      <c r="J10" s="121">
        <v>59.612000000000002</v>
      </c>
      <c r="K10" s="121">
        <f t="shared" si="0"/>
        <v>1.0387175466109078</v>
      </c>
      <c r="L10" s="156">
        <f t="shared" si="1"/>
        <v>3.871754661090776E-2</v>
      </c>
      <c r="M10" s="154">
        <f t="shared" si="2"/>
        <v>1.2786786786786788</v>
      </c>
      <c r="N10" s="153">
        <f t="shared" si="3"/>
        <v>0.27867867867867879</v>
      </c>
    </row>
    <row r="11" spans="1:14" x14ac:dyDescent="0.2">
      <c r="A11" s="196" t="s">
        <v>10</v>
      </c>
      <c r="B11" s="197"/>
      <c r="C11" s="121">
        <v>171.22</v>
      </c>
      <c r="D11" s="121">
        <v>163.41</v>
      </c>
      <c r="E11" s="121">
        <v>167.50877000000003</v>
      </c>
      <c r="F11" s="121">
        <v>147.409987</v>
      </c>
      <c r="G11" s="121">
        <f>'[1]Tab. B_ČR'!$D$48</f>
        <v>169.36966847000002</v>
      </c>
      <c r="H11" s="121">
        <v>167.75399999999999</v>
      </c>
      <c r="I11" s="121">
        <v>175.85400000000001</v>
      </c>
      <c r="J11" s="121">
        <v>173.80600000000001</v>
      </c>
      <c r="K11" s="121">
        <f t="shared" si="0"/>
        <v>0.98835397545691306</v>
      </c>
      <c r="L11" s="156">
        <f t="shared" si="1"/>
        <v>-1.1646024543086941E-2</v>
      </c>
      <c r="M11" s="154">
        <f t="shared" si="2"/>
        <v>1.0151033757738583</v>
      </c>
      <c r="N11" s="153">
        <f t="shared" si="3"/>
        <v>1.5103375773858341E-2</v>
      </c>
    </row>
    <row r="12" spans="1:14" x14ac:dyDescent="0.2">
      <c r="A12" s="196" t="s">
        <v>1</v>
      </c>
      <c r="B12" s="197"/>
      <c r="C12" s="121">
        <v>20.13</v>
      </c>
      <c r="D12" s="121">
        <v>18.87</v>
      </c>
      <c r="E12" s="121">
        <v>4.7037599999999999</v>
      </c>
      <c r="F12" s="121">
        <v>4.3877100000000002</v>
      </c>
      <c r="G12" s="121">
        <f>'[1]Tab. B_ČR'!$D$51</f>
        <v>8.1373512300000002</v>
      </c>
      <c r="H12" s="121">
        <v>8.26</v>
      </c>
      <c r="I12" s="121">
        <v>9.33</v>
      </c>
      <c r="J12" s="121">
        <v>14.401999999999999</v>
      </c>
      <c r="K12" s="121">
        <f t="shared" si="0"/>
        <v>1.5436227224008574</v>
      </c>
      <c r="L12" s="156">
        <f t="shared" si="1"/>
        <v>0.54362272240085741</v>
      </c>
      <c r="M12" s="154">
        <f t="shared" si="2"/>
        <v>0.71544957774465967</v>
      </c>
      <c r="N12" s="153">
        <f t="shared" si="3"/>
        <v>-0.28455042225534033</v>
      </c>
    </row>
    <row r="13" spans="1:14" ht="27" customHeight="1" x14ac:dyDescent="0.2">
      <c r="A13" s="196" t="s">
        <v>11</v>
      </c>
      <c r="B13" s="197"/>
      <c r="C13" s="121">
        <v>36.24</v>
      </c>
      <c r="D13" s="121">
        <v>35.54</v>
      </c>
      <c r="E13" s="121">
        <v>33.23536</v>
      </c>
      <c r="F13" s="121">
        <v>28.817880000000002</v>
      </c>
      <c r="G13" s="121">
        <f>'[1]Tab. B_ČR'!$D$52</f>
        <v>34.317018179999998</v>
      </c>
      <c r="H13" s="121">
        <v>32.576000000000001</v>
      </c>
      <c r="I13" s="121">
        <v>31.58</v>
      </c>
      <c r="J13" s="121">
        <v>36.100999999999999</v>
      </c>
      <c r="K13" s="121">
        <f t="shared" si="0"/>
        <v>1.1431602279924002</v>
      </c>
      <c r="L13" s="156">
        <f t="shared" si="1"/>
        <v>0.14316022799240025</v>
      </c>
      <c r="M13" s="154">
        <f t="shared" si="2"/>
        <v>0.99616445916114782</v>
      </c>
      <c r="N13" s="153">
        <f t="shared" si="3"/>
        <v>-3.8355408388521806E-3</v>
      </c>
    </row>
    <row r="14" spans="1:14" ht="12.75" customHeight="1" x14ac:dyDescent="0.2">
      <c r="A14" s="196" t="s">
        <v>12</v>
      </c>
      <c r="B14" s="197"/>
      <c r="C14" s="121">
        <v>15.3</v>
      </c>
      <c r="D14" s="121">
        <v>13.31</v>
      </c>
      <c r="E14" s="121">
        <v>15.214099999999998</v>
      </c>
      <c r="F14" s="121">
        <v>11.26</v>
      </c>
      <c r="G14" s="121">
        <f>'[1]Tab. B_ČR'!$D$54</f>
        <v>10.19</v>
      </c>
      <c r="H14" s="121">
        <v>9.2989999999999995</v>
      </c>
      <c r="I14" s="121">
        <v>11.62</v>
      </c>
      <c r="J14" s="121">
        <v>12.683</v>
      </c>
      <c r="K14" s="121">
        <f t="shared" si="0"/>
        <v>1.0914802065404476</v>
      </c>
      <c r="L14" s="156">
        <f t="shared" si="1"/>
        <v>9.1480206540447639E-2</v>
      </c>
      <c r="M14" s="154">
        <f t="shared" si="2"/>
        <v>0.82895424836601306</v>
      </c>
      <c r="N14" s="153">
        <f t="shared" si="3"/>
        <v>-0.17104575163398694</v>
      </c>
    </row>
    <row r="15" spans="1:14" ht="30" customHeight="1" x14ac:dyDescent="0.2">
      <c r="A15" s="11" t="s">
        <v>28</v>
      </c>
      <c r="B15" s="8"/>
      <c r="C15" s="121">
        <v>10.16</v>
      </c>
      <c r="D15" s="121">
        <v>13.29</v>
      </c>
      <c r="E15" s="13">
        <v>11.801160000000001</v>
      </c>
      <c r="F15" s="13">
        <f>SUM('[2]Tab. B_ČR'!D58:D60)</f>
        <v>12.180324999999998</v>
      </c>
      <c r="G15" s="13">
        <v>12.54</v>
      </c>
      <c r="H15" s="121">
        <v>12.205</v>
      </c>
      <c r="I15" s="121">
        <v>14.25</v>
      </c>
      <c r="J15" s="121">
        <v>14.510999999999999</v>
      </c>
      <c r="K15" s="121">
        <f t="shared" si="0"/>
        <v>1.0183157894736841</v>
      </c>
      <c r="L15" s="156">
        <f t="shared" si="1"/>
        <v>1.8315789473684063E-2</v>
      </c>
      <c r="M15" s="154">
        <f t="shared" si="2"/>
        <v>1.4282480314960628</v>
      </c>
      <c r="N15" s="153">
        <f t="shared" si="3"/>
        <v>0.42824803149606283</v>
      </c>
    </row>
    <row r="16" spans="1:14" ht="12.75" customHeight="1" x14ac:dyDescent="0.2">
      <c r="A16" s="78" t="s">
        <v>21</v>
      </c>
      <c r="B16" s="8"/>
      <c r="C16" s="121">
        <v>14.83</v>
      </c>
      <c r="D16" s="121">
        <v>14.54</v>
      </c>
      <c r="E16" s="13">
        <v>17.622730000000001</v>
      </c>
      <c r="F16" s="13">
        <f>'[2]Tab. B_ČR'!D61</f>
        <v>17.46949</v>
      </c>
      <c r="G16" s="13" t="s">
        <v>2</v>
      </c>
      <c r="H16" s="121">
        <v>23.564</v>
      </c>
      <c r="I16" s="121">
        <v>23.77</v>
      </c>
      <c r="J16" s="121">
        <v>19.036000000000001</v>
      </c>
      <c r="K16" s="121">
        <f t="shared" si="0"/>
        <v>0.80084139671855292</v>
      </c>
      <c r="L16" s="156">
        <f t="shared" si="1"/>
        <v>-0.19915860328144708</v>
      </c>
      <c r="M16" s="154">
        <f t="shared" si="2"/>
        <v>1.2836142953472691</v>
      </c>
      <c r="N16" s="153">
        <f t="shared" si="3"/>
        <v>0.28361429534726912</v>
      </c>
    </row>
    <row r="17" spans="1:14" ht="24" customHeight="1" x14ac:dyDescent="0.2">
      <c r="A17" s="82" t="s">
        <v>13</v>
      </c>
      <c r="B17" s="12"/>
      <c r="C17" s="121">
        <v>28.58</v>
      </c>
      <c r="D17" s="121">
        <v>26.86</v>
      </c>
      <c r="E17" s="121">
        <v>27.3043686</v>
      </c>
      <c r="F17" s="121">
        <v>29.49</v>
      </c>
      <c r="G17" s="121">
        <f>'[1]Tab. B_ČR'!$D$64</f>
        <v>26.8</v>
      </c>
      <c r="H17" s="121">
        <v>29.434000000000001</v>
      </c>
      <c r="I17" s="121">
        <v>28.13</v>
      </c>
      <c r="J17" s="121">
        <v>26.047999999999998</v>
      </c>
      <c r="K17" s="121">
        <f t="shared" si="0"/>
        <v>0.9259864912904372</v>
      </c>
      <c r="L17" s="156">
        <f t="shared" si="1"/>
        <v>-7.4013508709562803E-2</v>
      </c>
      <c r="M17" s="154">
        <f t="shared" si="2"/>
        <v>0.91140657802659197</v>
      </c>
      <c r="N17" s="153">
        <f t="shared" si="3"/>
        <v>-8.8593421973408026E-2</v>
      </c>
    </row>
    <row r="18" spans="1:14" ht="14.25" customHeight="1" x14ac:dyDescent="0.2">
      <c r="A18" s="32" t="s">
        <v>3</v>
      </c>
      <c r="B18" s="9"/>
      <c r="C18" s="121">
        <v>23.38</v>
      </c>
      <c r="D18" s="121">
        <v>21.89</v>
      </c>
      <c r="E18" s="121">
        <v>23.02</v>
      </c>
      <c r="F18" s="121">
        <v>23.982899999999997</v>
      </c>
      <c r="G18" s="121">
        <f>'[1]Tab. B_ČR'!$D$65</f>
        <v>21.68</v>
      </c>
      <c r="H18" s="121">
        <v>24.416</v>
      </c>
      <c r="I18" s="121">
        <v>23.98</v>
      </c>
      <c r="J18" s="121">
        <v>21.9</v>
      </c>
      <c r="K18" s="121">
        <f t="shared" si="0"/>
        <v>0.91326105087572973</v>
      </c>
      <c r="L18" s="156">
        <f t="shared" si="1"/>
        <v>-8.673894912427027E-2</v>
      </c>
      <c r="M18" s="154">
        <f t="shared" si="2"/>
        <v>0.9366980325064157</v>
      </c>
      <c r="N18" s="153">
        <f t="shared" si="3"/>
        <v>-6.3301967493584299E-2</v>
      </c>
    </row>
    <row r="19" spans="1:14" x14ac:dyDescent="0.2">
      <c r="A19" s="196" t="s">
        <v>14</v>
      </c>
      <c r="B19" s="197"/>
      <c r="C19" s="121">
        <v>115.16</v>
      </c>
      <c r="D19" s="121">
        <v>113.12</v>
      </c>
      <c r="E19" s="121">
        <v>111.54692999999999</v>
      </c>
      <c r="F19" s="122">
        <v>117.79</v>
      </c>
      <c r="G19" s="121">
        <f>'[1]Tab. B_ČR'!$D$73</f>
        <v>116.64</v>
      </c>
      <c r="H19" s="121">
        <v>123.008</v>
      </c>
      <c r="I19" s="121">
        <v>141.72</v>
      </c>
      <c r="J19" s="121">
        <v>133.291</v>
      </c>
      <c r="K19" s="121">
        <f t="shared" si="0"/>
        <v>0.94052356759808076</v>
      </c>
      <c r="L19" s="156">
        <f t="shared" si="1"/>
        <v>-5.9476432401919244E-2</v>
      </c>
      <c r="M19" s="154">
        <f t="shared" si="2"/>
        <v>1.1574418200764154</v>
      </c>
      <c r="N19" s="153">
        <f t="shared" si="3"/>
        <v>0.15744182007641538</v>
      </c>
    </row>
    <row r="20" spans="1:14" x14ac:dyDescent="0.2">
      <c r="A20" s="192" t="s">
        <v>15</v>
      </c>
      <c r="B20" s="193"/>
      <c r="C20" s="121">
        <v>14.33</v>
      </c>
      <c r="D20" s="121">
        <v>12.61</v>
      </c>
      <c r="E20" s="13">
        <v>12.98875</v>
      </c>
      <c r="F20" s="13">
        <v>12.19744</v>
      </c>
      <c r="G20" s="13">
        <f>'[1]Tab. B_ČR'!$D$79</f>
        <v>13.78365093</v>
      </c>
      <c r="H20" s="121">
        <v>8.6509999999999998</v>
      </c>
      <c r="I20" s="121">
        <v>15.29</v>
      </c>
      <c r="J20" s="121">
        <v>9.99</v>
      </c>
      <c r="K20" s="121">
        <f t="shared" si="0"/>
        <v>0.65336821451929372</v>
      </c>
      <c r="L20" s="156">
        <f t="shared" si="1"/>
        <v>-0.34663178548070628</v>
      </c>
      <c r="M20" s="154">
        <f t="shared" si="2"/>
        <v>0.69713886950453596</v>
      </c>
      <c r="N20" s="153">
        <f t="shared" si="3"/>
        <v>-0.30286113049546404</v>
      </c>
    </row>
    <row r="21" spans="1:14" x14ac:dyDescent="0.2">
      <c r="A21" s="192" t="s">
        <v>16</v>
      </c>
      <c r="B21" s="193"/>
      <c r="C21" s="121">
        <v>47.97</v>
      </c>
      <c r="D21" s="121">
        <v>43.36</v>
      </c>
      <c r="E21" s="13">
        <v>48.011169999999993</v>
      </c>
      <c r="F21" s="13">
        <v>43.858880000000006</v>
      </c>
      <c r="G21" s="13">
        <f>'[1]Tab. B_ČR'!$D$81</f>
        <v>40.595834179999997</v>
      </c>
      <c r="H21" s="121">
        <v>49.512999999999998</v>
      </c>
      <c r="I21" s="121">
        <v>49.5</v>
      </c>
      <c r="J21" s="121">
        <v>51.241999999999997</v>
      </c>
      <c r="K21" s="121">
        <f t="shared" si="0"/>
        <v>1.0351919191919192</v>
      </c>
      <c r="L21" s="156">
        <f t="shared" si="1"/>
        <v>3.5191919191919219E-2</v>
      </c>
      <c r="M21" s="154">
        <f t="shared" si="2"/>
        <v>1.0682092974775901</v>
      </c>
      <c r="N21" s="153">
        <f t="shared" si="3"/>
        <v>6.8209297477590081E-2</v>
      </c>
    </row>
    <row r="22" spans="1:14" x14ac:dyDescent="0.2">
      <c r="A22" s="192" t="s">
        <v>17</v>
      </c>
      <c r="B22" s="193"/>
      <c r="C22" s="121">
        <v>39.700000000000003</v>
      </c>
      <c r="D22" s="121">
        <v>42.51</v>
      </c>
      <c r="E22" s="13">
        <v>39.071100000000001</v>
      </c>
      <c r="F22" s="13">
        <v>42.885289999999976</v>
      </c>
      <c r="G22" s="13">
        <f>'[1]Tab. B_ČR'!$D$84</f>
        <v>44.46</v>
      </c>
      <c r="H22" s="121">
        <v>51.87</v>
      </c>
      <c r="I22" s="121">
        <v>64.78</v>
      </c>
      <c r="J22" s="121">
        <v>71.304000000000002</v>
      </c>
      <c r="K22" s="121">
        <f t="shared" si="0"/>
        <v>1.100710095708552</v>
      </c>
      <c r="L22" s="156">
        <f t="shared" si="1"/>
        <v>0.10071009570855205</v>
      </c>
      <c r="M22" s="154">
        <f t="shared" si="2"/>
        <v>1.7960705289672543</v>
      </c>
      <c r="N22" s="153">
        <f t="shared" si="3"/>
        <v>0.79607052896725428</v>
      </c>
    </row>
    <row r="23" spans="1:14" x14ac:dyDescent="0.2">
      <c r="A23" s="192" t="s">
        <v>18</v>
      </c>
      <c r="B23" s="193"/>
      <c r="C23" s="121">
        <v>13.95</v>
      </c>
      <c r="D23" s="121">
        <v>13.62</v>
      </c>
      <c r="E23" s="13">
        <v>14.566579999999998</v>
      </c>
      <c r="F23" s="13">
        <v>23.79</v>
      </c>
      <c r="G23" s="13">
        <f>'[1]Tab. B_ČR'!$D$85</f>
        <v>12.652129949999999</v>
      </c>
      <c r="H23" s="121">
        <v>8.3759999999999994</v>
      </c>
      <c r="I23" s="121">
        <v>6.36</v>
      </c>
      <c r="J23" s="121">
        <v>9.8970000000000002</v>
      </c>
      <c r="K23" s="121">
        <f t="shared" si="0"/>
        <v>1.5561320754716981</v>
      </c>
      <c r="L23" s="156">
        <f t="shared" si="1"/>
        <v>0.55613207547169807</v>
      </c>
      <c r="M23" s="154">
        <f t="shared" si="2"/>
        <v>0.70946236559139786</v>
      </c>
      <c r="N23" s="153">
        <f t="shared" si="3"/>
        <v>-0.29053763440860214</v>
      </c>
    </row>
    <row r="24" spans="1:14" ht="13.5" thickBot="1" x14ac:dyDescent="0.25">
      <c r="A24" s="194" t="s">
        <v>91</v>
      </c>
      <c r="B24" s="195"/>
      <c r="C24" s="123">
        <v>131.59</v>
      </c>
      <c r="D24" s="123">
        <v>209.08</v>
      </c>
      <c r="E24" s="124">
        <v>287.85723999999993</v>
      </c>
      <c r="F24" s="124">
        <v>191.98</v>
      </c>
      <c r="G24" s="124" t="s">
        <v>2</v>
      </c>
      <c r="H24" s="124" t="s">
        <v>2</v>
      </c>
      <c r="I24" s="124">
        <v>630.38</v>
      </c>
      <c r="J24" s="124">
        <v>667.27200000000005</v>
      </c>
      <c r="K24" s="123">
        <f t="shared" si="0"/>
        <v>1.0585234303118756</v>
      </c>
      <c r="L24" s="157">
        <f t="shared" si="1"/>
        <v>5.8523430311875568E-2</v>
      </c>
      <c r="M24" s="214" t="s">
        <v>104</v>
      </c>
      <c r="N24" s="161" t="s">
        <v>104</v>
      </c>
    </row>
    <row r="25" spans="1:14" x14ac:dyDescent="0.2">
      <c r="A25" s="25" t="s">
        <v>84</v>
      </c>
    </row>
    <row r="26" spans="1:14" s="27" customFormat="1" x14ac:dyDescent="0.2">
      <c r="A26" s="25" t="s">
        <v>94</v>
      </c>
      <c r="B26" s="1"/>
      <c r="C26" s="1"/>
      <c r="D26" s="1"/>
      <c r="E26" s="1"/>
      <c r="F26" s="1"/>
      <c r="G26" s="1"/>
      <c r="H26" s="1"/>
    </row>
    <row r="27" spans="1:14" s="27" customFormat="1" x14ac:dyDescent="0.2">
      <c r="A27" s="69" t="s">
        <v>46</v>
      </c>
      <c r="B27" s="33"/>
      <c r="C27" s="24"/>
      <c r="D27" s="24"/>
      <c r="E27" s="29"/>
      <c r="F27" s="29"/>
      <c r="G27" s="29"/>
      <c r="H27" s="29"/>
    </row>
    <row r="28" spans="1:14" s="27" customFormat="1" ht="13.5" customHeight="1" x14ac:dyDescent="0.2">
      <c r="A28" s="69" t="s">
        <v>92</v>
      </c>
      <c r="B28" s="83"/>
      <c r="C28" s="24"/>
      <c r="D28" s="24"/>
      <c r="E28" s="29"/>
      <c r="F28" s="29"/>
      <c r="G28" s="29"/>
      <c r="H28" s="29"/>
    </row>
    <row r="29" spans="1:14" s="27" customFormat="1" ht="15" customHeight="1" x14ac:dyDescent="0.2">
      <c r="A29" s="79">
        <v>3</v>
      </c>
      <c r="B29" s="33"/>
      <c r="C29" s="24"/>
      <c r="D29" s="24"/>
      <c r="E29" s="29"/>
      <c r="F29" s="29"/>
      <c r="G29" s="29"/>
      <c r="H29" s="29"/>
    </row>
    <row r="30" spans="1:14" s="27" customFormat="1" ht="21" customHeight="1" x14ac:dyDescent="0.2">
      <c r="A30" s="116"/>
      <c r="B30" s="117"/>
      <c r="C30" s="118"/>
      <c r="D30" s="118"/>
      <c r="E30" s="119"/>
      <c r="F30" s="119"/>
      <c r="G30" s="119"/>
      <c r="H30" s="119"/>
    </row>
    <row r="31" spans="1:14" ht="26.25" customHeight="1" x14ac:dyDescent="0.2">
      <c r="A31" s="110"/>
      <c r="B31" s="110"/>
      <c r="C31" s="110"/>
      <c r="D31" s="110"/>
      <c r="E31" s="110"/>
      <c r="F31" s="110"/>
      <c r="G31" s="110"/>
      <c r="H31" s="110"/>
      <c r="I31" s="27"/>
    </row>
    <row r="32" spans="1:14" ht="26.25" customHeight="1" x14ac:dyDescent="0.2">
      <c r="A32" s="110"/>
      <c r="B32" s="110"/>
      <c r="C32" s="110"/>
      <c r="D32" s="110"/>
      <c r="E32" s="110"/>
      <c r="F32" s="110"/>
      <c r="G32" s="110"/>
      <c r="H32" s="110"/>
      <c r="I32" s="27"/>
    </row>
    <row r="33" spans="1:9" ht="26.25" customHeight="1" x14ac:dyDescent="0.2">
      <c r="A33" s="110"/>
      <c r="B33" s="110"/>
      <c r="C33" s="110"/>
      <c r="D33" s="110"/>
      <c r="E33" s="110"/>
      <c r="F33" s="110"/>
      <c r="G33" s="110"/>
      <c r="H33" s="110"/>
      <c r="I33" s="27"/>
    </row>
    <row r="34" spans="1:9" ht="26.25" customHeight="1" x14ac:dyDescent="0.2">
      <c r="A34" s="110"/>
      <c r="B34" s="110"/>
      <c r="C34" s="110"/>
      <c r="D34" s="110"/>
      <c r="E34" s="110"/>
      <c r="F34" s="110"/>
      <c r="G34" s="110"/>
      <c r="H34" s="110"/>
      <c r="I34" s="27"/>
    </row>
    <row r="35" spans="1:9" ht="26.25" customHeight="1" x14ac:dyDescent="0.2">
      <c r="A35" s="110"/>
      <c r="B35" s="110"/>
      <c r="C35" s="110"/>
      <c r="D35" s="110"/>
      <c r="E35" s="110"/>
      <c r="F35" s="110"/>
      <c r="G35" s="110"/>
      <c r="H35" s="110"/>
      <c r="I35" s="27"/>
    </row>
    <row r="36" spans="1:9" ht="26.25" customHeight="1" x14ac:dyDescent="0.2">
      <c r="A36" s="110"/>
      <c r="B36" s="110"/>
      <c r="C36" s="110"/>
      <c r="D36" s="110"/>
      <c r="E36" s="110"/>
      <c r="F36" s="110"/>
      <c r="G36" s="110"/>
      <c r="H36" s="110"/>
      <c r="I36" s="27"/>
    </row>
    <row r="37" spans="1:9" ht="26.25" customHeight="1" x14ac:dyDescent="0.2">
      <c r="A37" s="110"/>
      <c r="B37" s="110"/>
      <c r="C37" s="110"/>
      <c r="D37" s="110"/>
      <c r="E37" s="110"/>
      <c r="F37" s="110"/>
      <c r="G37" s="110"/>
      <c r="H37" s="110"/>
      <c r="I37" s="27"/>
    </row>
    <row r="38" spans="1:9" ht="26.25" customHeight="1" x14ac:dyDescent="0.2">
      <c r="A38" s="110"/>
      <c r="B38" s="110"/>
      <c r="C38" s="110"/>
      <c r="D38" s="110"/>
      <c r="E38" s="110"/>
      <c r="F38" s="110"/>
      <c r="G38" s="110"/>
      <c r="H38" s="110"/>
      <c r="I38" s="27"/>
    </row>
    <row r="39" spans="1:9" ht="15.95" customHeight="1" x14ac:dyDescent="0.2">
      <c r="A39" s="110"/>
      <c r="B39" s="110"/>
      <c r="C39" s="110"/>
      <c r="D39" s="110"/>
      <c r="E39" s="110"/>
      <c r="F39" s="110"/>
      <c r="G39" s="110"/>
      <c r="H39" s="110"/>
      <c r="I39" s="27"/>
    </row>
    <row r="40" spans="1:9" ht="15.95" customHeight="1" x14ac:dyDescent="0.2">
      <c r="A40" s="110"/>
      <c r="B40" s="110"/>
      <c r="C40" s="110"/>
      <c r="D40" s="110"/>
      <c r="E40" s="110"/>
      <c r="F40" s="110"/>
      <c r="G40" s="110"/>
      <c r="H40" s="110"/>
      <c r="I40" s="27"/>
    </row>
    <row r="41" spans="1:9" ht="15.95" customHeight="1" x14ac:dyDescent="0.2">
      <c r="A41" s="110"/>
      <c r="B41" s="110"/>
      <c r="C41" s="110"/>
      <c r="D41" s="110"/>
      <c r="E41" s="110"/>
      <c r="F41" s="110"/>
      <c r="G41" s="110"/>
      <c r="H41" s="110"/>
      <c r="I41" s="27"/>
    </row>
    <row r="42" spans="1:9" ht="15.95" customHeight="1" x14ac:dyDescent="0.2">
      <c r="A42" s="110"/>
      <c r="B42" s="110"/>
      <c r="C42" s="110"/>
      <c r="D42" s="110"/>
      <c r="E42" s="110"/>
      <c r="F42" s="110"/>
      <c r="G42" s="110"/>
      <c r="H42" s="110"/>
      <c r="I42" s="27"/>
    </row>
    <row r="43" spans="1:9" ht="15.95" customHeight="1" x14ac:dyDescent="0.2">
      <c r="A43" s="110"/>
      <c r="B43" s="110"/>
      <c r="C43" s="110"/>
      <c r="D43" s="110"/>
      <c r="E43" s="110"/>
      <c r="F43" s="110"/>
      <c r="G43" s="110"/>
      <c r="H43" s="110"/>
      <c r="I43" s="27"/>
    </row>
    <row r="44" spans="1:9" ht="15.95" customHeight="1" x14ac:dyDescent="0.2">
      <c r="A44" s="110"/>
      <c r="B44" s="110"/>
      <c r="C44" s="110"/>
      <c r="D44" s="110"/>
      <c r="E44" s="110"/>
      <c r="F44" s="110"/>
      <c r="G44" s="110"/>
      <c r="H44" s="110"/>
      <c r="I44" s="27"/>
    </row>
    <row r="45" spans="1:9" ht="15.95" customHeight="1" x14ac:dyDescent="0.2">
      <c r="A45" s="110"/>
      <c r="B45" s="110"/>
      <c r="C45" s="110"/>
      <c r="D45" s="110"/>
      <c r="E45" s="110"/>
      <c r="F45" s="110"/>
      <c r="G45" s="110"/>
      <c r="H45" s="110"/>
      <c r="I45" s="27"/>
    </row>
    <row r="46" spans="1:9" ht="15.95" customHeight="1" x14ac:dyDescent="0.2">
      <c r="A46" s="110"/>
      <c r="B46" s="110"/>
      <c r="C46" s="110"/>
      <c r="D46" s="110"/>
      <c r="E46" s="110"/>
      <c r="F46" s="110"/>
      <c r="G46" s="110"/>
      <c r="H46" s="110"/>
      <c r="I46" s="27"/>
    </row>
    <row r="47" spans="1:9" ht="15.95" customHeight="1" x14ac:dyDescent="0.2">
      <c r="A47" s="110"/>
      <c r="B47" s="110"/>
      <c r="C47" s="110"/>
      <c r="D47" s="110"/>
      <c r="E47" s="110"/>
      <c r="F47" s="110"/>
      <c r="G47" s="110"/>
      <c r="H47" s="110"/>
      <c r="I47" s="27"/>
    </row>
    <row r="48" spans="1:9" ht="15.95" customHeight="1" x14ac:dyDescent="0.2">
      <c r="A48" s="110"/>
      <c r="B48" s="110"/>
      <c r="C48" s="110"/>
      <c r="D48" s="110"/>
      <c r="E48" s="110"/>
      <c r="F48" s="110"/>
      <c r="G48" s="110"/>
      <c r="H48" s="110"/>
      <c r="I48" s="27"/>
    </row>
    <row r="49" spans="1:9" ht="15.95" customHeight="1" x14ac:dyDescent="0.2">
      <c r="A49" s="110"/>
      <c r="B49" s="110"/>
      <c r="C49" s="110"/>
      <c r="D49" s="110"/>
      <c r="E49" s="110"/>
      <c r="F49" s="110"/>
      <c r="G49" s="110"/>
      <c r="H49" s="110"/>
      <c r="I49" s="27"/>
    </row>
    <row r="50" spans="1:9" ht="15" customHeight="1" x14ac:dyDescent="0.2">
      <c r="A50" s="110"/>
      <c r="B50" s="110"/>
      <c r="C50" s="110"/>
      <c r="D50" s="110"/>
      <c r="E50" s="110"/>
      <c r="F50" s="110"/>
      <c r="G50" s="110"/>
      <c r="H50" s="110"/>
      <c r="I50" s="27"/>
    </row>
    <row r="51" spans="1:9" ht="15" customHeight="1" x14ac:dyDescent="0.2">
      <c r="A51" s="110"/>
      <c r="B51" s="110"/>
      <c r="C51" s="110"/>
      <c r="D51" s="110"/>
      <c r="E51" s="110"/>
      <c r="F51" s="110"/>
      <c r="G51" s="110"/>
      <c r="H51" s="110"/>
      <c r="I51" s="27"/>
    </row>
    <row r="52" spans="1:9" x14ac:dyDescent="0.2">
      <c r="A52" s="110"/>
      <c r="B52" s="110"/>
      <c r="C52" s="110"/>
      <c r="D52" s="110"/>
      <c r="E52" s="110"/>
      <c r="F52" s="110"/>
      <c r="G52" s="110"/>
      <c r="H52" s="110"/>
      <c r="I52" s="27"/>
    </row>
    <row r="53" spans="1:9" x14ac:dyDescent="0.2">
      <c r="A53" s="110"/>
      <c r="B53" s="110"/>
      <c r="C53" s="110"/>
      <c r="D53" s="110"/>
      <c r="E53" s="110"/>
      <c r="F53" s="110"/>
      <c r="G53" s="110"/>
      <c r="H53" s="110"/>
      <c r="I53" s="27"/>
    </row>
    <row r="54" spans="1:9" x14ac:dyDescent="0.2">
      <c r="A54" s="110"/>
      <c r="B54" s="110"/>
      <c r="C54" s="110"/>
      <c r="D54" s="110"/>
      <c r="E54" s="110"/>
      <c r="F54" s="110"/>
      <c r="G54" s="110"/>
      <c r="H54" s="110"/>
      <c r="I54" s="27"/>
    </row>
    <row r="55" spans="1:9" x14ac:dyDescent="0.2">
      <c r="A55" s="110"/>
      <c r="B55" s="110"/>
      <c r="C55" s="110"/>
      <c r="D55" s="110"/>
      <c r="E55" s="110"/>
      <c r="F55" s="110"/>
      <c r="G55" s="110"/>
      <c r="H55" s="110"/>
      <c r="I55" s="27"/>
    </row>
    <row r="56" spans="1:9" x14ac:dyDescent="0.2">
      <c r="A56" s="110"/>
      <c r="B56" s="110"/>
      <c r="C56" s="110"/>
      <c r="D56" s="110"/>
      <c r="E56" s="110"/>
      <c r="F56" s="110"/>
      <c r="G56" s="110"/>
      <c r="H56" s="110"/>
      <c r="I56" s="27"/>
    </row>
    <row r="57" spans="1:9" x14ac:dyDescent="0.2">
      <c r="A57" s="110"/>
      <c r="B57" s="110"/>
      <c r="C57" s="110"/>
      <c r="D57" s="110"/>
      <c r="E57" s="110"/>
      <c r="F57" s="110"/>
      <c r="G57" s="110"/>
      <c r="H57" s="110"/>
      <c r="I57" s="27"/>
    </row>
    <row r="58" spans="1:9" x14ac:dyDescent="0.2">
      <c r="A58" s="110"/>
      <c r="B58" s="110"/>
      <c r="C58" s="110"/>
      <c r="D58" s="110"/>
      <c r="E58" s="110"/>
      <c r="F58" s="110"/>
      <c r="G58" s="110"/>
      <c r="H58" s="110"/>
      <c r="I58" s="27"/>
    </row>
    <row r="59" spans="1:9" x14ac:dyDescent="0.2">
      <c r="A59" s="110"/>
      <c r="B59" s="110"/>
      <c r="C59" s="110"/>
      <c r="D59" s="110"/>
      <c r="E59" s="110"/>
      <c r="F59" s="110"/>
      <c r="G59" s="110"/>
      <c r="H59" s="110"/>
      <c r="I59" s="27"/>
    </row>
    <row r="60" spans="1:9" x14ac:dyDescent="0.2">
      <c r="A60" s="110"/>
      <c r="B60" s="110"/>
      <c r="C60" s="110"/>
      <c r="D60" s="110"/>
      <c r="E60" s="110"/>
      <c r="F60" s="110"/>
      <c r="G60" s="110"/>
      <c r="H60" s="110"/>
      <c r="I60" s="27"/>
    </row>
    <row r="61" spans="1:9" ht="30" customHeight="1" x14ac:dyDescent="0.2">
      <c r="A61" s="110"/>
      <c r="B61" s="110"/>
      <c r="C61" s="110"/>
      <c r="D61" s="110"/>
      <c r="E61" s="110"/>
      <c r="F61" s="110"/>
      <c r="G61" s="110"/>
      <c r="H61" s="110"/>
      <c r="I61" s="27"/>
    </row>
    <row r="62" spans="1:9" ht="72.75" customHeight="1" x14ac:dyDescent="0.2">
      <c r="A62" s="116">
        <v>4</v>
      </c>
      <c r="B62" s="110"/>
      <c r="C62" s="114"/>
      <c r="D62" s="114"/>
      <c r="E62" s="114"/>
      <c r="F62" s="114"/>
      <c r="G62" s="114"/>
      <c r="H62" s="114"/>
      <c r="I62" s="27"/>
    </row>
    <row r="63" spans="1:9" s="6" customFormat="1" ht="17.25" customHeight="1" x14ac:dyDescent="0.25">
      <c r="A63" s="106"/>
      <c r="B63" s="107"/>
      <c r="C63" s="107"/>
      <c r="D63" s="108"/>
      <c r="E63" s="108"/>
      <c r="F63" s="108"/>
      <c r="G63" s="108"/>
      <c r="H63" s="108"/>
      <c r="I63" s="31"/>
    </row>
    <row r="64" spans="1:9" s="6" customFormat="1" ht="51.75" customHeight="1" x14ac:dyDescent="0.2">
      <c r="A64" s="109"/>
      <c r="B64" s="109"/>
      <c r="C64" s="109"/>
      <c r="D64" s="109"/>
      <c r="E64" s="110"/>
      <c r="F64" s="111"/>
      <c r="G64" s="111"/>
      <c r="H64" s="111"/>
      <c r="I64" s="31"/>
    </row>
    <row r="65" spans="1:9" x14ac:dyDescent="0.2">
      <c r="A65" s="112"/>
      <c r="B65" s="110"/>
      <c r="C65" s="113"/>
      <c r="D65" s="113"/>
      <c r="E65" s="110"/>
      <c r="F65" s="111"/>
      <c r="G65" s="111"/>
      <c r="H65" s="111"/>
      <c r="I65" s="27"/>
    </row>
    <row r="66" spans="1:9" x14ac:dyDescent="0.2">
      <c r="A66" s="112"/>
      <c r="B66" s="110"/>
      <c r="C66" s="113"/>
      <c r="D66" s="113"/>
      <c r="E66" s="110"/>
      <c r="F66" s="111"/>
      <c r="G66" s="111"/>
      <c r="H66" s="111"/>
      <c r="I66" s="27"/>
    </row>
    <row r="67" spans="1:9" x14ac:dyDescent="0.2">
      <c r="A67" s="112"/>
      <c r="B67" s="110"/>
      <c r="C67" s="113"/>
      <c r="D67" s="113"/>
      <c r="E67" s="110"/>
      <c r="F67" s="111"/>
      <c r="G67" s="111"/>
      <c r="H67" s="111"/>
      <c r="I67" s="27"/>
    </row>
    <row r="68" spans="1:9" x14ac:dyDescent="0.2">
      <c r="A68" s="112"/>
      <c r="B68" s="110"/>
      <c r="C68" s="113"/>
      <c r="D68" s="113"/>
      <c r="E68" s="110"/>
      <c r="F68" s="111"/>
      <c r="G68" s="111"/>
      <c r="H68" s="111"/>
      <c r="I68" s="27"/>
    </row>
    <row r="69" spans="1:9" x14ac:dyDescent="0.2">
      <c r="A69" s="112"/>
      <c r="B69" s="110"/>
      <c r="C69" s="113"/>
      <c r="D69" s="113"/>
      <c r="E69" s="110"/>
      <c r="F69" s="111"/>
      <c r="G69" s="111"/>
      <c r="H69" s="111"/>
      <c r="I69" s="27"/>
    </row>
    <row r="70" spans="1:9" x14ac:dyDescent="0.2">
      <c r="A70" s="115"/>
      <c r="B70" s="110"/>
      <c r="C70" s="113"/>
      <c r="D70" s="113"/>
      <c r="E70" s="110"/>
      <c r="F70" s="111"/>
      <c r="G70" s="111"/>
      <c r="H70" s="111"/>
      <c r="I70" s="27"/>
    </row>
    <row r="71" spans="1:9" x14ac:dyDescent="0.2">
      <c r="A71" s="115"/>
      <c r="B71" s="110"/>
      <c r="C71" s="113"/>
      <c r="D71" s="113"/>
      <c r="E71" s="110"/>
      <c r="F71" s="111"/>
      <c r="G71" s="111"/>
      <c r="H71" s="111"/>
      <c r="I71" s="27"/>
    </row>
    <row r="72" spans="1:9" x14ac:dyDescent="0.2">
      <c r="A72" s="115"/>
      <c r="B72" s="110"/>
      <c r="C72" s="113"/>
      <c r="D72" s="113"/>
      <c r="E72" s="110"/>
      <c r="F72" s="111"/>
      <c r="G72" s="111"/>
      <c r="H72" s="111"/>
      <c r="I72" s="27"/>
    </row>
    <row r="73" spans="1:9" x14ac:dyDescent="0.2">
      <c r="A73" s="115"/>
      <c r="B73" s="110"/>
      <c r="C73" s="113"/>
      <c r="D73" s="113"/>
      <c r="E73" s="110"/>
      <c r="F73" s="111"/>
      <c r="G73" s="111"/>
      <c r="H73" s="111"/>
      <c r="I73" s="27"/>
    </row>
    <row r="74" spans="1:9" x14ac:dyDescent="0.2">
      <c r="A74" s="115"/>
      <c r="B74" s="110"/>
      <c r="C74" s="113"/>
      <c r="D74" s="113"/>
      <c r="E74" s="110"/>
      <c r="F74" s="111"/>
      <c r="G74" s="111"/>
      <c r="H74" s="111"/>
      <c r="I74" s="27"/>
    </row>
    <row r="75" spans="1:9" x14ac:dyDescent="0.2">
      <c r="A75" s="115"/>
      <c r="B75" s="110"/>
      <c r="C75" s="113"/>
      <c r="D75" s="113"/>
      <c r="E75" s="110"/>
      <c r="F75" s="111"/>
      <c r="G75" s="111"/>
      <c r="H75" s="111"/>
      <c r="I75" s="27"/>
    </row>
    <row r="76" spans="1:9" x14ac:dyDescent="0.2">
      <c r="A76" s="115"/>
      <c r="B76" s="110"/>
      <c r="C76" s="113"/>
      <c r="D76" s="113"/>
      <c r="E76" s="110"/>
      <c r="F76" s="111"/>
      <c r="G76" s="111"/>
      <c r="H76" s="111"/>
      <c r="I76" s="27"/>
    </row>
    <row r="77" spans="1:9" x14ac:dyDescent="0.2">
      <c r="A77" s="110"/>
      <c r="B77" s="110"/>
      <c r="C77" s="110"/>
      <c r="D77" s="110"/>
      <c r="E77" s="110"/>
      <c r="F77" s="110"/>
      <c r="G77" s="110"/>
      <c r="H77" s="110"/>
      <c r="I77" s="27"/>
    </row>
    <row r="78" spans="1:9" x14ac:dyDescent="0.2">
      <c r="A78" s="110"/>
      <c r="B78" s="110"/>
      <c r="C78" s="110"/>
      <c r="D78" s="110"/>
      <c r="E78" s="110"/>
      <c r="F78" s="110"/>
      <c r="G78" s="110"/>
      <c r="H78" s="110"/>
      <c r="I78" s="27"/>
    </row>
    <row r="79" spans="1:9" x14ac:dyDescent="0.2">
      <c r="A79" s="110"/>
      <c r="B79" s="110"/>
      <c r="C79" s="110"/>
      <c r="D79" s="110"/>
      <c r="E79" s="110"/>
      <c r="F79" s="110"/>
      <c r="G79" s="110"/>
      <c r="H79" s="110"/>
      <c r="I79" s="27"/>
    </row>
    <row r="80" spans="1:9" x14ac:dyDescent="0.2">
      <c r="A80" s="110"/>
      <c r="B80" s="110"/>
      <c r="C80" s="110"/>
      <c r="D80" s="110"/>
      <c r="E80" s="110"/>
      <c r="F80" s="110"/>
      <c r="G80" s="110"/>
      <c r="H80" s="110"/>
      <c r="I80" s="27"/>
    </row>
    <row r="81" spans="1:9" x14ac:dyDescent="0.2">
      <c r="A81" s="110"/>
      <c r="B81" s="110"/>
      <c r="C81" s="110"/>
      <c r="D81" s="110"/>
      <c r="E81" s="110"/>
      <c r="F81" s="110"/>
      <c r="G81" s="110"/>
      <c r="H81" s="110"/>
      <c r="I81" s="27"/>
    </row>
    <row r="82" spans="1:9" x14ac:dyDescent="0.2">
      <c r="A82" s="110"/>
      <c r="B82" s="110"/>
      <c r="C82" s="110"/>
      <c r="D82" s="110"/>
      <c r="E82" s="110"/>
      <c r="F82" s="110"/>
      <c r="G82" s="110"/>
      <c r="H82" s="110"/>
      <c r="I82" s="27"/>
    </row>
    <row r="83" spans="1:9" x14ac:dyDescent="0.2">
      <c r="A83" s="110"/>
      <c r="B83" s="110"/>
      <c r="C83" s="110"/>
      <c r="D83" s="110"/>
      <c r="E83" s="110"/>
      <c r="F83" s="110"/>
      <c r="G83" s="110"/>
      <c r="H83" s="110"/>
      <c r="I83" s="27"/>
    </row>
    <row r="84" spans="1:9" x14ac:dyDescent="0.2">
      <c r="A84" s="110"/>
      <c r="B84" s="110"/>
      <c r="C84" s="110"/>
      <c r="D84" s="110"/>
      <c r="E84" s="110"/>
      <c r="F84" s="110"/>
      <c r="G84" s="110"/>
      <c r="H84" s="110"/>
      <c r="I84" s="27"/>
    </row>
    <row r="85" spans="1:9" x14ac:dyDescent="0.2">
      <c r="A85" s="110"/>
      <c r="B85" s="110"/>
      <c r="C85" s="110"/>
      <c r="D85" s="110"/>
      <c r="E85" s="110"/>
      <c r="F85" s="110"/>
      <c r="G85" s="110"/>
      <c r="H85" s="110"/>
      <c r="I85" s="27"/>
    </row>
    <row r="86" spans="1:9" x14ac:dyDescent="0.2">
      <c r="A86" s="110"/>
      <c r="B86" s="110"/>
      <c r="C86" s="110"/>
      <c r="D86" s="110"/>
      <c r="E86" s="110"/>
      <c r="F86" s="110"/>
      <c r="G86" s="110"/>
      <c r="H86" s="110"/>
      <c r="I86" s="27"/>
    </row>
    <row r="87" spans="1:9" x14ac:dyDescent="0.2">
      <c r="A87" s="110"/>
      <c r="B87" s="110"/>
      <c r="C87" s="110"/>
      <c r="D87" s="110"/>
      <c r="E87" s="110"/>
      <c r="F87" s="110"/>
      <c r="G87" s="110"/>
      <c r="H87" s="110"/>
      <c r="I87" s="27"/>
    </row>
    <row r="88" spans="1:9" x14ac:dyDescent="0.2">
      <c r="A88" s="110"/>
      <c r="B88" s="110"/>
      <c r="C88" s="110"/>
      <c r="D88" s="110"/>
      <c r="E88" s="110"/>
      <c r="F88" s="110"/>
      <c r="G88" s="110"/>
      <c r="H88" s="110"/>
      <c r="I88" s="27"/>
    </row>
    <row r="89" spans="1:9" x14ac:dyDescent="0.2">
      <c r="A89" s="110"/>
      <c r="B89" s="110"/>
      <c r="C89" s="110"/>
      <c r="D89" s="110"/>
      <c r="E89" s="110"/>
      <c r="F89" s="110"/>
      <c r="G89" s="110"/>
      <c r="H89" s="110"/>
      <c r="I89" s="27"/>
    </row>
    <row r="90" spans="1:9" x14ac:dyDescent="0.2">
      <c r="A90" s="110"/>
      <c r="B90" s="110"/>
      <c r="C90" s="110"/>
      <c r="D90" s="110"/>
      <c r="E90" s="110"/>
      <c r="F90" s="110"/>
      <c r="G90" s="110"/>
      <c r="H90" s="110"/>
      <c r="I90" s="27"/>
    </row>
    <row r="91" spans="1:9" x14ac:dyDescent="0.2">
      <c r="A91" s="110"/>
      <c r="B91" s="110"/>
      <c r="C91" s="110"/>
      <c r="D91" s="110"/>
      <c r="E91" s="110"/>
      <c r="F91" s="110"/>
      <c r="G91" s="110"/>
      <c r="H91" s="110"/>
      <c r="I91" s="27"/>
    </row>
    <row r="92" spans="1:9" x14ac:dyDescent="0.2">
      <c r="A92" s="110"/>
      <c r="B92" s="110"/>
      <c r="C92" s="110"/>
      <c r="D92" s="110"/>
      <c r="E92" s="110"/>
      <c r="F92" s="110"/>
      <c r="G92" s="110"/>
      <c r="H92" s="110"/>
      <c r="I92" s="27"/>
    </row>
    <row r="93" spans="1:9" x14ac:dyDescent="0.2">
      <c r="A93" s="110"/>
      <c r="B93" s="110"/>
      <c r="C93" s="110"/>
      <c r="D93" s="110"/>
      <c r="E93" s="110"/>
      <c r="F93" s="110"/>
      <c r="G93" s="110"/>
      <c r="H93" s="110"/>
      <c r="I93" s="27"/>
    </row>
    <row r="94" spans="1:9" x14ac:dyDescent="0.2">
      <c r="A94" s="110"/>
      <c r="B94" s="110"/>
      <c r="C94" s="110"/>
      <c r="D94" s="110"/>
      <c r="E94" s="110"/>
      <c r="F94" s="110"/>
      <c r="G94" s="110"/>
      <c r="H94" s="110"/>
      <c r="I94" s="27"/>
    </row>
    <row r="95" spans="1:9" x14ac:dyDescent="0.2">
      <c r="A95" s="110"/>
      <c r="B95" s="110"/>
      <c r="C95" s="110"/>
      <c r="D95" s="110"/>
      <c r="E95" s="110"/>
      <c r="F95" s="110"/>
      <c r="G95" s="110"/>
      <c r="H95" s="110"/>
      <c r="I95" s="27"/>
    </row>
    <row r="96" spans="1:9" x14ac:dyDescent="0.2">
      <c r="A96" s="110"/>
      <c r="B96" s="110"/>
      <c r="C96" s="110"/>
      <c r="D96" s="110"/>
      <c r="E96" s="110"/>
      <c r="F96" s="110"/>
      <c r="G96" s="110"/>
      <c r="H96" s="110"/>
      <c r="I96" s="27"/>
    </row>
    <row r="97" spans="1:9" x14ac:dyDescent="0.2">
      <c r="A97" s="110"/>
      <c r="B97" s="110"/>
      <c r="C97" s="110"/>
      <c r="D97" s="110"/>
      <c r="E97" s="110"/>
      <c r="F97" s="110"/>
      <c r="G97" s="110"/>
      <c r="H97" s="110"/>
      <c r="I97" s="27"/>
    </row>
    <row r="98" spans="1:9" x14ac:dyDescent="0.2">
      <c r="A98" s="110"/>
      <c r="B98" s="110"/>
      <c r="C98" s="110"/>
      <c r="D98" s="110"/>
      <c r="E98" s="110"/>
      <c r="F98" s="110"/>
      <c r="G98" s="110"/>
      <c r="H98" s="110"/>
      <c r="I98" s="27"/>
    </row>
    <row r="99" spans="1:9" x14ac:dyDescent="0.2">
      <c r="A99" s="110"/>
      <c r="B99" s="110"/>
      <c r="C99" s="110"/>
      <c r="D99" s="110"/>
      <c r="E99" s="110"/>
      <c r="F99" s="110"/>
      <c r="G99" s="110"/>
      <c r="H99" s="110"/>
      <c r="I99" s="27"/>
    </row>
    <row r="100" spans="1:9" x14ac:dyDescent="0.2">
      <c r="A100" s="110"/>
      <c r="B100" s="110"/>
      <c r="C100" s="110"/>
      <c r="D100" s="110"/>
      <c r="E100" s="110"/>
      <c r="F100" s="110"/>
      <c r="G100" s="110"/>
      <c r="H100" s="110"/>
      <c r="I100" s="27"/>
    </row>
    <row r="101" spans="1:9" x14ac:dyDescent="0.2">
      <c r="A101" s="110"/>
      <c r="B101" s="110"/>
      <c r="C101" s="110"/>
      <c r="D101" s="110"/>
      <c r="E101" s="110"/>
      <c r="F101" s="110"/>
      <c r="G101" s="110"/>
      <c r="H101" s="110"/>
      <c r="I101" s="27"/>
    </row>
    <row r="102" spans="1:9" x14ac:dyDescent="0.2">
      <c r="A102" s="110"/>
      <c r="B102" s="110"/>
      <c r="C102" s="110"/>
      <c r="D102" s="110"/>
      <c r="E102" s="110"/>
      <c r="F102" s="110"/>
      <c r="G102" s="110"/>
      <c r="H102" s="110"/>
      <c r="I102" s="27"/>
    </row>
    <row r="103" spans="1:9" x14ac:dyDescent="0.2">
      <c r="A103" s="110"/>
      <c r="B103" s="110"/>
      <c r="C103" s="110"/>
      <c r="D103" s="110"/>
      <c r="E103" s="110"/>
      <c r="F103" s="110"/>
      <c r="G103" s="110"/>
      <c r="H103" s="110"/>
      <c r="I103" s="27"/>
    </row>
    <row r="104" spans="1:9" x14ac:dyDescent="0.2">
      <c r="A104" s="110"/>
      <c r="B104" s="110"/>
      <c r="C104" s="110"/>
      <c r="D104" s="110"/>
      <c r="E104" s="110"/>
      <c r="F104" s="110"/>
      <c r="G104" s="110"/>
      <c r="H104" s="110"/>
      <c r="I104" s="27"/>
    </row>
    <row r="105" spans="1:9" x14ac:dyDescent="0.2">
      <c r="A105" s="110"/>
      <c r="B105" s="110"/>
      <c r="C105" s="110"/>
      <c r="D105" s="110"/>
      <c r="E105" s="110"/>
      <c r="F105" s="110"/>
      <c r="G105" s="110"/>
      <c r="H105" s="110"/>
      <c r="I105" s="27"/>
    </row>
    <row r="106" spans="1:9" x14ac:dyDescent="0.2">
      <c r="A106" s="110"/>
      <c r="B106" s="110"/>
      <c r="C106" s="110"/>
      <c r="D106" s="110"/>
      <c r="E106" s="110"/>
      <c r="F106" s="110"/>
      <c r="G106" s="110"/>
      <c r="H106" s="110"/>
      <c r="I106" s="27"/>
    </row>
    <row r="107" spans="1:9" x14ac:dyDescent="0.2">
      <c r="A107" s="110"/>
      <c r="B107" s="110"/>
      <c r="C107" s="110"/>
      <c r="D107" s="110"/>
      <c r="E107" s="110"/>
      <c r="F107" s="110"/>
      <c r="G107" s="110"/>
      <c r="H107" s="110"/>
      <c r="I107" s="27"/>
    </row>
    <row r="108" spans="1:9" x14ac:dyDescent="0.2">
      <c r="A108" s="110"/>
      <c r="B108" s="110"/>
      <c r="C108" s="110"/>
      <c r="D108" s="110"/>
      <c r="E108" s="110"/>
      <c r="F108" s="110"/>
      <c r="G108" s="110"/>
      <c r="H108" s="110"/>
      <c r="I108" s="27"/>
    </row>
    <row r="109" spans="1:9" x14ac:dyDescent="0.2">
      <c r="A109" s="110"/>
      <c r="B109" s="110"/>
      <c r="C109" s="110"/>
      <c r="D109" s="110"/>
      <c r="E109" s="110"/>
      <c r="F109" s="110"/>
      <c r="G109" s="110"/>
      <c r="H109" s="110"/>
      <c r="I109" s="27"/>
    </row>
    <row r="110" spans="1:9" x14ac:dyDescent="0.2">
      <c r="A110" s="110"/>
      <c r="B110" s="110"/>
      <c r="C110" s="110"/>
      <c r="D110" s="110"/>
      <c r="E110" s="110"/>
      <c r="F110" s="110"/>
      <c r="G110" s="110"/>
      <c r="H110" s="110"/>
      <c r="I110" s="27"/>
    </row>
    <row r="111" spans="1:9" x14ac:dyDescent="0.2">
      <c r="A111" s="110"/>
      <c r="B111" s="110"/>
      <c r="C111" s="110"/>
      <c r="D111" s="110"/>
      <c r="E111" s="110"/>
      <c r="F111" s="110"/>
      <c r="G111" s="110"/>
      <c r="H111" s="110"/>
      <c r="I111" s="27"/>
    </row>
    <row r="112" spans="1:9" x14ac:dyDescent="0.2">
      <c r="A112" s="110"/>
      <c r="B112" s="110"/>
      <c r="C112" s="110"/>
      <c r="D112" s="110"/>
      <c r="E112" s="110"/>
      <c r="F112" s="110"/>
      <c r="G112" s="110"/>
      <c r="H112" s="110"/>
      <c r="I112" s="27"/>
    </row>
    <row r="113" spans="1:9" x14ac:dyDescent="0.2">
      <c r="A113" s="110"/>
      <c r="B113" s="110"/>
      <c r="C113" s="110"/>
      <c r="D113" s="110"/>
      <c r="E113" s="110"/>
      <c r="F113" s="110"/>
      <c r="G113" s="110"/>
      <c r="H113" s="110"/>
      <c r="I113" s="27"/>
    </row>
    <row r="114" spans="1:9" x14ac:dyDescent="0.2">
      <c r="A114" s="110"/>
      <c r="B114" s="110"/>
      <c r="C114" s="110"/>
      <c r="D114" s="110"/>
      <c r="E114" s="110"/>
      <c r="F114" s="110"/>
      <c r="G114" s="110"/>
      <c r="H114" s="110"/>
      <c r="I114" s="27"/>
    </row>
    <row r="115" spans="1:9" x14ac:dyDescent="0.2">
      <c r="A115" s="110"/>
      <c r="B115" s="110"/>
      <c r="C115" s="110"/>
      <c r="D115" s="110"/>
      <c r="E115" s="110"/>
      <c r="F115" s="110"/>
      <c r="G115" s="110"/>
      <c r="H115" s="110"/>
      <c r="I115" s="27"/>
    </row>
    <row r="116" spans="1:9" x14ac:dyDescent="0.2">
      <c r="A116" s="110"/>
      <c r="B116" s="110"/>
      <c r="C116" s="110"/>
      <c r="D116" s="110"/>
      <c r="E116" s="110"/>
      <c r="F116" s="110"/>
      <c r="G116" s="110"/>
      <c r="H116" s="110"/>
      <c r="I116" s="27"/>
    </row>
    <row r="117" spans="1:9" x14ac:dyDescent="0.2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 x14ac:dyDescent="0.2">
      <c r="A118" s="69" t="s">
        <v>103</v>
      </c>
      <c r="B118" s="27"/>
      <c r="C118" s="27"/>
      <c r="D118" s="27"/>
      <c r="E118" s="27"/>
      <c r="F118" s="27"/>
      <c r="G118" s="27"/>
      <c r="H118" s="27"/>
      <c r="I118" s="27"/>
    </row>
    <row r="119" spans="1:9" x14ac:dyDescent="0.2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 x14ac:dyDescent="0.2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 x14ac:dyDescent="0.2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 x14ac:dyDescent="0.2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 x14ac:dyDescent="0.2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 x14ac:dyDescent="0.2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 x14ac:dyDescent="0.2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 x14ac:dyDescent="0.2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x14ac:dyDescent="0.2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 x14ac:dyDescent="0.2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 x14ac:dyDescent="0.2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 x14ac:dyDescent="0.2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 x14ac:dyDescent="0.2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 x14ac:dyDescent="0.2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 x14ac:dyDescent="0.2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 x14ac:dyDescent="0.2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 x14ac:dyDescent="0.2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 x14ac:dyDescent="0.2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 x14ac:dyDescent="0.2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 x14ac:dyDescent="0.2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 x14ac:dyDescent="0.2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 x14ac:dyDescent="0.2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 x14ac:dyDescent="0.2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 x14ac:dyDescent="0.2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 x14ac:dyDescent="0.2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 x14ac:dyDescent="0.2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 x14ac:dyDescent="0.2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 x14ac:dyDescent="0.2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 x14ac:dyDescent="0.2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 x14ac:dyDescent="0.2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 x14ac:dyDescent="0.2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 x14ac:dyDescent="0.2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 x14ac:dyDescent="0.2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 x14ac:dyDescent="0.2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 x14ac:dyDescent="0.2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 x14ac:dyDescent="0.2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 x14ac:dyDescent="0.2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 x14ac:dyDescent="0.2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 x14ac:dyDescent="0.2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 x14ac:dyDescent="0.2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 x14ac:dyDescent="0.2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 x14ac:dyDescent="0.2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 x14ac:dyDescent="0.2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 x14ac:dyDescent="0.2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 x14ac:dyDescent="0.2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 x14ac:dyDescent="0.2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 x14ac:dyDescent="0.2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 x14ac:dyDescent="0.2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 x14ac:dyDescent="0.2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 x14ac:dyDescent="0.2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 x14ac:dyDescent="0.2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 x14ac:dyDescent="0.2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 x14ac:dyDescent="0.2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 x14ac:dyDescent="0.2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 x14ac:dyDescent="0.2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 x14ac:dyDescent="0.2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 x14ac:dyDescent="0.2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 x14ac:dyDescent="0.2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 x14ac:dyDescent="0.2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 x14ac:dyDescent="0.2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 x14ac:dyDescent="0.2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 x14ac:dyDescent="0.2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 x14ac:dyDescent="0.2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 x14ac:dyDescent="0.2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 x14ac:dyDescent="0.2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 x14ac:dyDescent="0.2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 x14ac:dyDescent="0.2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 x14ac:dyDescent="0.2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 x14ac:dyDescent="0.2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 x14ac:dyDescent="0.2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 x14ac:dyDescent="0.2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 x14ac:dyDescent="0.2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 x14ac:dyDescent="0.2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 x14ac:dyDescent="0.2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 x14ac:dyDescent="0.2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 x14ac:dyDescent="0.2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 x14ac:dyDescent="0.2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 x14ac:dyDescent="0.2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 x14ac:dyDescent="0.2">
      <c r="A199" s="27"/>
      <c r="B199" s="27"/>
      <c r="C199" s="27"/>
      <c r="D199" s="27"/>
      <c r="E199" s="27"/>
      <c r="F199" s="27"/>
      <c r="G199" s="27"/>
      <c r="H199" s="27"/>
      <c r="I199" s="27"/>
    </row>
  </sheetData>
  <mergeCells count="16">
    <mergeCell ref="A10:B10"/>
    <mergeCell ref="A5:B5"/>
    <mergeCell ref="A6:B6"/>
    <mergeCell ref="A7:B7"/>
    <mergeCell ref="A8:B8"/>
    <mergeCell ref="A9:B9"/>
    <mergeCell ref="A21:B21"/>
    <mergeCell ref="A22:B22"/>
    <mergeCell ref="A23:B23"/>
    <mergeCell ref="A24:B24"/>
    <mergeCell ref="A11:B11"/>
    <mergeCell ref="A12:B12"/>
    <mergeCell ref="A13:B13"/>
    <mergeCell ref="A14:B14"/>
    <mergeCell ref="A19:B19"/>
    <mergeCell ref="A20:B20"/>
  </mergeCells>
  <conditionalFormatting sqref="L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L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L12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L1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L23"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9" scale="40" fitToWidth="0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" id="{5DA1A457-46E3-4898-BD2D-C768071106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4Arrows" iconId="2"/>
            </x14:iconSet>
          </x14:cfRule>
          <xm:sqref>L5</xm:sqref>
        </x14:conditionalFormatting>
        <x14:conditionalFormatting xmlns:xm="http://schemas.microsoft.com/office/excel/2006/main">
          <x14:cfRule type="iconSet" priority="17" id="{C17567E9-A4DD-4DEE-8E7C-C07FD8C9ED9E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4Arrows" iconId="2"/>
            </x14:iconSet>
          </x14:cfRule>
          <xm:sqref>L7</xm:sqref>
        </x14:conditionalFormatting>
        <x14:conditionalFormatting xmlns:xm="http://schemas.microsoft.com/office/excel/2006/main">
          <x14:cfRule type="iconSet" priority="16" id="{E3F38B52-5715-49F5-AE52-9C51466B7A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L8</xm:sqref>
        </x14:conditionalFormatting>
        <x14:conditionalFormatting xmlns:xm="http://schemas.microsoft.com/office/excel/2006/main">
          <x14:cfRule type="iconSet" priority="14" id="{F8C94294-FBE5-4ED1-8918-4D59E4167CC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4Arrows" iconId="2"/>
            </x14:iconSet>
          </x14:cfRule>
          <xm:sqref>L10</xm:sqref>
        </x14:conditionalFormatting>
        <x14:conditionalFormatting xmlns:xm="http://schemas.microsoft.com/office/excel/2006/main">
          <x14:cfRule type="iconSet" priority="13" id="{CFD587A5-4FE1-4632-B225-EACD58A1103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" id="{4B91FD8F-07F0-4EBB-845A-524EEDC82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L11</xm:sqref>
        </x14:conditionalFormatting>
        <x14:conditionalFormatting xmlns:xm="http://schemas.microsoft.com/office/excel/2006/main">
          <x14:cfRule type="iconSet" priority="9" id="{FFB55F9A-3FF4-40A7-9157-B6EB1578F3D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4Arrows" iconId="2"/>
            </x14:iconSet>
          </x14:cfRule>
          <xm:sqref>L14</xm:sqref>
        </x14:conditionalFormatting>
        <x14:conditionalFormatting xmlns:xm="http://schemas.microsoft.com/office/excel/2006/main">
          <x14:cfRule type="iconSet" priority="8" id="{C956DF30-983B-47F1-BF24-CB3F820E86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L15</xm:sqref>
        </x14:conditionalFormatting>
        <x14:conditionalFormatting xmlns:xm="http://schemas.microsoft.com/office/excel/2006/main">
          <x14:cfRule type="iconSet" priority="7" id="{C8617675-4290-4082-B9C9-1A645A894DD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L16</xm:sqref>
        </x14:conditionalFormatting>
        <x14:conditionalFormatting xmlns:xm="http://schemas.microsoft.com/office/excel/2006/main">
          <x14:cfRule type="iconSet" priority="6" id="{DFAFBA50-8394-4F68-A003-4207618DAF4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1"/>
              <x14:cfIcon iconSet="4Arrows" iconId="1"/>
              <x14:cfIcon iconSet="4Arrows" iconId="1"/>
            </x14:iconSet>
          </x14:cfRule>
          <xm:sqref>L17:L19</xm:sqref>
        </x14:conditionalFormatting>
        <x14:conditionalFormatting xmlns:xm="http://schemas.microsoft.com/office/excel/2006/main">
          <x14:cfRule type="iconSet" priority="5" id="{B500E0CD-24DF-444B-8033-0FA18E1759D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L20</xm:sqref>
        </x14:conditionalFormatting>
        <x14:conditionalFormatting xmlns:xm="http://schemas.microsoft.com/office/excel/2006/main">
          <x14:cfRule type="iconSet" priority="4" id="{95E00DC2-879E-4FE3-9245-F1695B63161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L24</xm:sqref>
        </x14:conditionalFormatting>
        <x14:conditionalFormatting xmlns:xm="http://schemas.microsoft.com/office/excel/2006/main">
          <x14:cfRule type="iconSet" priority="2" id="{3BFCBFC4-F719-49FA-8EE6-F2DC123F60F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2"/>
            </x14:iconSet>
          </x14:cfRule>
          <xm:sqref>L22</xm:sqref>
        </x14:conditionalFormatting>
        <x14:conditionalFormatting xmlns:xm="http://schemas.microsoft.com/office/excel/2006/main">
          <x14:cfRule type="iconSet" priority="1" id="{55BEEB6B-9FCE-4356-9BF4-C0F9A435C38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4Arrows" iconId="2"/>
            </x14:iconSet>
          </x14:cfRule>
          <xm:sqref>L21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66"/>
  <sheetViews>
    <sheetView showGridLines="0" workbookViewId="0">
      <selection activeCell="A64" sqref="A64"/>
    </sheetView>
  </sheetViews>
  <sheetFormatPr defaultRowHeight="15" x14ac:dyDescent="0.25"/>
  <cols>
    <col min="1" max="1" width="12.28515625" style="19" customWidth="1"/>
    <col min="2" max="2" width="24.5703125" style="19" customWidth="1"/>
    <col min="3" max="3" width="12.85546875" style="19" customWidth="1"/>
    <col min="4" max="4" width="12.7109375" style="19" customWidth="1"/>
    <col min="5" max="5" width="14.5703125" style="19" customWidth="1"/>
    <col min="6" max="6" width="15" style="19" customWidth="1"/>
    <col min="7" max="7" width="13" style="19" customWidth="1"/>
    <col min="8" max="10" width="12.28515625" style="19" customWidth="1"/>
    <col min="11" max="12" width="12.7109375" style="19" customWidth="1"/>
    <col min="13" max="18" width="10.7109375" style="19" customWidth="1"/>
    <col min="19" max="19" width="10.5703125" style="19" customWidth="1"/>
    <col min="20" max="20" width="13.85546875" style="19" customWidth="1"/>
    <col min="21" max="25" width="9.140625" style="19"/>
    <col min="26" max="26" width="14.140625" style="19" customWidth="1"/>
    <col min="27" max="27" width="12" style="19" customWidth="1"/>
    <col min="28" max="28" width="13" style="19" customWidth="1"/>
    <col min="29" max="29" width="13.42578125" style="19" customWidth="1"/>
    <col min="30" max="30" width="12.5703125" style="19" customWidth="1"/>
    <col min="31" max="31" width="12.42578125" style="19" customWidth="1"/>
    <col min="32" max="32" width="13.5703125" style="19" customWidth="1"/>
    <col min="33" max="16384" width="9.140625" style="19"/>
  </cols>
  <sheetData>
    <row r="2" spans="1:11" ht="15.75" x14ac:dyDescent="0.25">
      <c r="A2" s="186" t="s">
        <v>47</v>
      </c>
      <c r="B2" s="186"/>
      <c r="C2" s="186"/>
      <c r="D2" s="186"/>
      <c r="E2" s="186"/>
      <c r="F2" s="186"/>
      <c r="G2" s="186"/>
    </row>
    <row r="3" spans="1:11" x14ac:dyDescent="0.25">
      <c r="A3" s="14" t="s">
        <v>106</v>
      </c>
    </row>
    <row r="4" spans="1:11" x14ac:dyDescent="0.25">
      <c r="A4" s="70" t="s">
        <v>70</v>
      </c>
      <c r="B4" s="70" t="s">
        <v>71</v>
      </c>
    </row>
    <row r="5" spans="1:11" x14ac:dyDescent="0.25">
      <c r="A5" s="70" t="s">
        <v>48</v>
      </c>
      <c r="B5" s="70" t="s">
        <v>105</v>
      </c>
      <c r="C5" s="70"/>
      <c r="D5" s="70"/>
      <c r="E5" s="70"/>
      <c r="F5" s="70"/>
      <c r="G5" s="70"/>
    </row>
    <row r="6" spans="1:11" x14ac:dyDescent="0.25">
      <c r="A6" s="70" t="s">
        <v>49</v>
      </c>
      <c r="B6" s="70" t="s">
        <v>50</v>
      </c>
      <c r="C6" s="70"/>
      <c r="D6" s="70"/>
      <c r="E6" s="70"/>
      <c r="F6" s="70"/>
      <c r="G6" s="70"/>
    </row>
    <row r="7" spans="1:11" x14ac:dyDescent="0.25">
      <c r="A7" s="70" t="s">
        <v>51</v>
      </c>
      <c r="B7" s="70" t="s">
        <v>52</v>
      </c>
      <c r="C7" s="70"/>
      <c r="D7" s="70"/>
      <c r="E7" s="70"/>
      <c r="F7" s="70"/>
      <c r="G7" s="70"/>
    </row>
    <row r="8" spans="1:11" x14ac:dyDescent="0.25">
      <c r="A8" s="70" t="s">
        <v>53</v>
      </c>
      <c r="B8" s="70"/>
      <c r="C8" s="70"/>
      <c r="D8" s="70"/>
      <c r="E8" s="70"/>
      <c r="F8" s="70"/>
      <c r="G8" s="70"/>
    </row>
    <row r="9" spans="1:11" x14ac:dyDescent="0.25">
      <c r="A9" s="200" t="s">
        <v>22</v>
      </c>
      <c r="B9" s="201"/>
      <c r="C9" s="211" t="s">
        <v>108</v>
      </c>
      <c r="D9" s="212"/>
      <c r="E9" s="212"/>
      <c r="F9" s="212"/>
      <c r="G9" s="212"/>
      <c r="H9" s="213"/>
      <c r="I9" s="213"/>
      <c r="J9" s="152"/>
    </row>
    <row r="10" spans="1:11" x14ac:dyDescent="0.25">
      <c r="A10" s="201"/>
      <c r="B10" s="201"/>
      <c r="C10" s="80">
        <v>2010</v>
      </c>
      <c r="D10" s="80">
        <v>2011</v>
      </c>
      <c r="E10" s="80">
        <v>2012</v>
      </c>
      <c r="F10" s="80">
        <v>2013</v>
      </c>
      <c r="G10" s="80">
        <v>2014</v>
      </c>
      <c r="H10" s="80">
        <v>2015</v>
      </c>
      <c r="I10" s="145">
        <v>2016</v>
      </c>
      <c r="J10" s="150">
        <v>2017</v>
      </c>
    </row>
    <row r="11" spans="1:11" x14ac:dyDescent="0.25">
      <c r="A11" s="201"/>
      <c r="B11" s="201"/>
      <c r="C11" s="81" t="s">
        <v>54</v>
      </c>
      <c r="D11" s="81" t="s">
        <v>54</v>
      </c>
      <c r="E11" s="81" t="s">
        <v>54</v>
      </c>
      <c r="F11" s="81" t="s">
        <v>54</v>
      </c>
      <c r="G11" s="81" t="s">
        <v>54</v>
      </c>
      <c r="H11" s="81" t="s">
        <v>54</v>
      </c>
      <c r="I11" s="146" t="s">
        <v>54</v>
      </c>
      <c r="J11" s="151" t="s">
        <v>54</v>
      </c>
      <c r="K11" s="89"/>
    </row>
    <row r="12" spans="1:11" ht="25.5" customHeight="1" x14ac:dyDescent="0.25">
      <c r="A12" s="202" t="s">
        <v>55</v>
      </c>
      <c r="B12" s="202"/>
      <c r="C12" s="71">
        <v>4027008</v>
      </c>
      <c r="D12" s="71">
        <v>4954181</v>
      </c>
      <c r="E12" s="71">
        <v>5327149</v>
      </c>
      <c r="F12" s="71">
        <v>6032722</v>
      </c>
      <c r="G12" s="71">
        <v>7103821</v>
      </c>
      <c r="H12" s="71">
        <v>6365810</v>
      </c>
      <c r="I12" s="148">
        <v>5206339</v>
      </c>
      <c r="J12" s="148">
        <v>7153864</v>
      </c>
    </row>
    <row r="13" spans="1:11" x14ac:dyDescent="0.25">
      <c r="A13" s="203" t="s">
        <v>56</v>
      </c>
      <c r="B13" s="72" t="s">
        <v>57</v>
      </c>
      <c r="C13" s="73">
        <v>-1304</v>
      </c>
      <c r="D13" s="73">
        <v>-1300</v>
      </c>
      <c r="E13" s="73">
        <v>-15429</v>
      </c>
      <c r="F13" s="73">
        <v>-4312</v>
      </c>
      <c r="G13" s="73">
        <v>-11150</v>
      </c>
      <c r="H13" s="73">
        <v>-9347</v>
      </c>
      <c r="I13" s="149">
        <v>-7946</v>
      </c>
      <c r="J13" s="149">
        <v>-13109</v>
      </c>
    </row>
    <row r="14" spans="1:11" x14ac:dyDescent="0.25">
      <c r="A14" s="204"/>
      <c r="B14" s="74" t="s">
        <v>58</v>
      </c>
      <c r="C14" s="73">
        <v>3057635</v>
      </c>
      <c r="D14" s="73">
        <v>3432653</v>
      </c>
      <c r="E14" s="73">
        <v>3472203</v>
      </c>
      <c r="F14" s="73">
        <v>3643165</v>
      </c>
      <c r="G14" s="73">
        <v>4936092</v>
      </c>
      <c r="H14" s="73">
        <v>4310587</v>
      </c>
      <c r="I14" s="149">
        <v>3534672</v>
      </c>
      <c r="J14" s="149">
        <v>4976179</v>
      </c>
    </row>
    <row r="15" spans="1:11" x14ac:dyDescent="0.25">
      <c r="A15" s="204"/>
      <c r="B15" s="74" t="s">
        <v>59</v>
      </c>
      <c r="C15" s="73">
        <v>38102</v>
      </c>
      <c r="D15" s="73">
        <v>95940</v>
      </c>
      <c r="E15" s="73">
        <v>109290</v>
      </c>
      <c r="F15" s="73">
        <v>170932</v>
      </c>
      <c r="G15" s="73">
        <v>31714</v>
      </c>
      <c r="H15" s="73">
        <v>113134</v>
      </c>
      <c r="I15" s="149">
        <v>122668</v>
      </c>
      <c r="J15" s="162" t="s">
        <v>107</v>
      </c>
    </row>
    <row r="16" spans="1:11" x14ac:dyDescent="0.25">
      <c r="A16" s="204"/>
      <c r="B16" s="74" t="s">
        <v>60</v>
      </c>
      <c r="C16" s="73">
        <v>288595</v>
      </c>
      <c r="D16" s="73">
        <v>501265</v>
      </c>
      <c r="E16" s="73">
        <v>388719</v>
      </c>
      <c r="F16" s="73">
        <v>309293</v>
      </c>
      <c r="G16" s="73">
        <v>247455</v>
      </c>
      <c r="H16" s="73">
        <v>117458</v>
      </c>
      <c r="I16" s="149">
        <v>68002</v>
      </c>
      <c r="J16" s="149">
        <v>191556</v>
      </c>
    </row>
    <row r="17" spans="1:10" x14ac:dyDescent="0.25">
      <c r="A17" s="204"/>
      <c r="B17" s="74" t="s">
        <v>61</v>
      </c>
      <c r="C17" s="73">
        <v>303823</v>
      </c>
      <c r="D17" s="73">
        <v>329936</v>
      </c>
      <c r="E17" s="73">
        <v>485780</v>
      </c>
      <c r="F17" s="73">
        <v>660815</v>
      </c>
      <c r="G17" s="73">
        <v>584172</v>
      </c>
      <c r="H17" s="73">
        <v>715603</v>
      </c>
      <c r="I17" s="149">
        <v>576737</v>
      </c>
      <c r="J17" s="149">
        <v>640655</v>
      </c>
    </row>
    <row r="18" spans="1:10" x14ac:dyDescent="0.25">
      <c r="A18" s="204"/>
      <c r="B18" s="74" t="s">
        <v>62</v>
      </c>
      <c r="C18" s="73">
        <v>123657</v>
      </c>
      <c r="D18" s="73">
        <v>139715</v>
      </c>
      <c r="E18" s="73">
        <v>136818</v>
      </c>
      <c r="F18" s="73">
        <v>205562</v>
      </c>
      <c r="G18" s="73">
        <v>213175</v>
      </c>
      <c r="H18" s="73">
        <v>189732</v>
      </c>
      <c r="I18" s="149">
        <v>225725</v>
      </c>
      <c r="J18" s="149">
        <v>236074</v>
      </c>
    </row>
    <row r="19" spans="1:10" x14ac:dyDescent="0.25">
      <c r="A19" s="205"/>
      <c r="B19" s="74" t="s">
        <v>63</v>
      </c>
      <c r="C19" s="73">
        <v>225190</v>
      </c>
      <c r="D19" s="73">
        <v>455464</v>
      </c>
      <c r="E19" s="73">
        <v>451038</v>
      </c>
      <c r="F19" s="73">
        <v>906258</v>
      </c>
      <c r="G19" s="73">
        <v>879113</v>
      </c>
      <c r="H19" s="73">
        <v>690351</v>
      </c>
      <c r="I19" s="149">
        <v>488522</v>
      </c>
      <c r="J19" s="149">
        <v>787691</v>
      </c>
    </row>
    <row r="20" spans="1:10" x14ac:dyDescent="0.25">
      <c r="A20" s="87"/>
      <c r="B20" s="74" t="s">
        <v>72</v>
      </c>
      <c r="C20" s="73">
        <v>2954</v>
      </c>
      <c r="D20" s="73">
        <v>1902</v>
      </c>
      <c r="E20" s="73">
        <v>-844</v>
      </c>
      <c r="F20" s="73">
        <v>13315</v>
      </c>
      <c r="G20" s="73">
        <v>17748</v>
      </c>
      <c r="H20" s="73">
        <v>17185</v>
      </c>
      <c r="I20" s="149">
        <v>37742</v>
      </c>
      <c r="J20" s="149">
        <v>85467</v>
      </c>
    </row>
    <row r="21" spans="1:10" ht="15.75" thickBot="1" x14ac:dyDescent="0.3">
      <c r="A21" s="87"/>
      <c r="B21" s="74" t="s">
        <v>73</v>
      </c>
      <c r="C21" s="88">
        <v>2460</v>
      </c>
      <c r="D21" s="88">
        <v>41339</v>
      </c>
      <c r="E21" s="88">
        <v>140000</v>
      </c>
      <c r="F21" s="88">
        <v>141604</v>
      </c>
      <c r="G21" s="88">
        <v>165423</v>
      </c>
      <c r="H21" s="88">
        <v>158683</v>
      </c>
      <c r="I21" s="149">
        <v>169468</v>
      </c>
      <c r="J21" s="149">
        <v>177631</v>
      </c>
    </row>
    <row r="22" spans="1:10" ht="15.75" customHeight="1" thickTop="1" x14ac:dyDescent="0.25">
      <c r="A22" s="207" t="s">
        <v>64</v>
      </c>
      <c r="B22" s="207"/>
      <c r="C22" s="86">
        <v>-1185500</v>
      </c>
      <c r="D22" s="86">
        <v>-1129597</v>
      </c>
      <c r="E22" s="86">
        <v>-1180083</v>
      </c>
      <c r="F22" s="86">
        <v>-1372808</v>
      </c>
      <c r="G22" s="86">
        <v>-1355914</v>
      </c>
      <c r="H22" s="86">
        <v>-1554287</v>
      </c>
      <c r="I22" s="148">
        <v>-1475415</v>
      </c>
      <c r="J22" s="148">
        <v>-2114867</v>
      </c>
    </row>
    <row r="23" spans="1:10" x14ac:dyDescent="0.25">
      <c r="A23" s="204" t="s">
        <v>56</v>
      </c>
      <c r="B23" s="72" t="s">
        <v>57</v>
      </c>
      <c r="C23" s="73">
        <v>-343415</v>
      </c>
      <c r="D23" s="73">
        <v>-286265</v>
      </c>
      <c r="E23" s="73">
        <v>-194390</v>
      </c>
      <c r="F23" s="73">
        <v>-217385</v>
      </c>
      <c r="G23" s="73">
        <v>-184323</v>
      </c>
      <c r="H23" s="73">
        <v>-128378</v>
      </c>
      <c r="I23" s="149">
        <v>-150991</v>
      </c>
      <c r="J23" s="149">
        <v>-310231</v>
      </c>
    </row>
    <row r="24" spans="1:10" x14ac:dyDescent="0.25">
      <c r="A24" s="204"/>
      <c r="B24" s="74" t="s">
        <v>58</v>
      </c>
      <c r="C24" s="73">
        <v>-787913</v>
      </c>
      <c r="D24" s="73">
        <v>-665972</v>
      </c>
      <c r="E24" s="73">
        <v>-748742</v>
      </c>
      <c r="F24" s="73">
        <v>-783841</v>
      </c>
      <c r="G24" s="73">
        <v>-781120</v>
      </c>
      <c r="H24" s="73">
        <v>-745487</v>
      </c>
      <c r="I24" s="149">
        <v>-831688</v>
      </c>
      <c r="J24" s="149">
        <v>-888021</v>
      </c>
    </row>
    <row r="25" spans="1:10" x14ac:dyDescent="0.25">
      <c r="A25" s="204"/>
      <c r="B25" s="74" t="s">
        <v>60</v>
      </c>
      <c r="C25" s="73">
        <v>65096</v>
      </c>
      <c r="D25" s="73">
        <v>46982</v>
      </c>
      <c r="E25" s="73">
        <v>14565</v>
      </c>
      <c r="F25" s="73">
        <v>13578</v>
      </c>
      <c r="G25" s="73">
        <v>15488</v>
      </c>
      <c r="H25" s="73">
        <v>11387</v>
      </c>
      <c r="I25" s="149">
        <v>19613</v>
      </c>
      <c r="J25" s="149">
        <v>40174</v>
      </c>
    </row>
    <row r="26" spans="1:10" x14ac:dyDescent="0.25">
      <c r="A26" s="204"/>
      <c r="B26" s="74" t="s">
        <v>61</v>
      </c>
      <c r="C26" s="73">
        <v>40145</v>
      </c>
      <c r="D26" s="73">
        <v>129848</v>
      </c>
      <c r="E26" s="73">
        <v>70484</v>
      </c>
      <c r="F26" s="73">
        <v>107557</v>
      </c>
      <c r="G26" s="73">
        <v>100955</v>
      </c>
      <c r="H26" s="73">
        <v>64957</v>
      </c>
      <c r="I26" s="149">
        <v>150850</v>
      </c>
      <c r="J26" s="149">
        <v>80014</v>
      </c>
    </row>
    <row r="27" spans="1:10" x14ac:dyDescent="0.25">
      <c r="A27" s="204"/>
      <c r="B27" s="74" t="s">
        <v>62</v>
      </c>
      <c r="C27" s="73">
        <v>-297629</v>
      </c>
      <c r="D27" s="73">
        <v>-403631</v>
      </c>
      <c r="E27" s="73">
        <v>-314690</v>
      </c>
      <c r="F27" s="73">
        <v>-368429</v>
      </c>
      <c r="G27" s="73">
        <v>-503871</v>
      </c>
      <c r="H27" s="73">
        <v>-505956</v>
      </c>
      <c r="I27" s="149">
        <v>-536962</v>
      </c>
      <c r="J27" s="149">
        <v>-970455</v>
      </c>
    </row>
    <row r="28" spans="1:10" ht="15.75" thickBot="1" x14ac:dyDescent="0.3">
      <c r="A28" s="205"/>
      <c r="B28" s="74" t="s">
        <v>63</v>
      </c>
      <c r="C28" s="85">
        <v>105408</v>
      </c>
      <c r="D28" s="85">
        <v>1234</v>
      </c>
      <c r="E28" s="85">
        <v>13058</v>
      </c>
      <c r="F28" s="85">
        <v>-80908</v>
      </c>
      <c r="G28" s="85">
        <v>105171</v>
      </c>
      <c r="H28" s="85">
        <v>3005</v>
      </c>
      <c r="I28" s="149">
        <v>25929</v>
      </c>
      <c r="J28" s="149">
        <v>30427</v>
      </c>
    </row>
    <row r="29" spans="1:10" ht="15.75" thickTop="1" x14ac:dyDescent="0.25">
      <c r="A29" s="208" t="s">
        <v>65</v>
      </c>
      <c r="B29" s="209"/>
      <c r="C29" s="86">
        <v>-981802</v>
      </c>
      <c r="D29" s="86">
        <v>-709490</v>
      </c>
      <c r="E29" s="86">
        <v>-540975</v>
      </c>
      <c r="F29" s="86">
        <v>-660872</v>
      </c>
      <c r="G29" s="86">
        <v>-612607</v>
      </c>
      <c r="H29" s="86">
        <v>-385786</v>
      </c>
      <c r="I29" s="148">
        <v>-431533</v>
      </c>
      <c r="J29" s="148">
        <v>-320920</v>
      </c>
    </row>
    <row r="30" spans="1:10" x14ac:dyDescent="0.25">
      <c r="A30" s="206" t="s">
        <v>56</v>
      </c>
      <c r="B30" s="72" t="s">
        <v>57</v>
      </c>
      <c r="C30" s="73">
        <v>-3138</v>
      </c>
      <c r="D30" s="73">
        <v>-10201</v>
      </c>
      <c r="E30" s="73">
        <v>-7040</v>
      </c>
      <c r="F30" s="73">
        <v>35</v>
      </c>
      <c r="G30" s="73">
        <v>-295</v>
      </c>
      <c r="H30" s="73">
        <v>-42867</v>
      </c>
      <c r="I30" s="149">
        <v>-79296</v>
      </c>
      <c r="J30" s="149">
        <v>-113945</v>
      </c>
    </row>
    <row r="31" spans="1:10" x14ac:dyDescent="0.25">
      <c r="A31" s="206"/>
      <c r="B31" s="74" t="s">
        <v>58</v>
      </c>
      <c r="C31" s="73">
        <v>-598930</v>
      </c>
      <c r="D31" s="73">
        <v>-452740</v>
      </c>
      <c r="E31" s="73">
        <v>-655693</v>
      </c>
      <c r="F31" s="73">
        <v>-797603</v>
      </c>
      <c r="G31" s="73">
        <v>-713622</v>
      </c>
      <c r="H31" s="73">
        <v>-545429</v>
      </c>
      <c r="I31" s="149">
        <v>-549322</v>
      </c>
      <c r="J31" s="149">
        <v>-559544</v>
      </c>
    </row>
    <row r="32" spans="1:10" x14ac:dyDescent="0.25">
      <c r="A32" s="206"/>
      <c r="B32" s="74" t="s">
        <v>60</v>
      </c>
      <c r="C32" s="73">
        <v>105</v>
      </c>
      <c r="D32" s="73">
        <v>317</v>
      </c>
      <c r="E32" s="73">
        <v>697</v>
      </c>
      <c r="F32" s="73">
        <v>-161</v>
      </c>
      <c r="G32" s="73">
        <v>1926</v>
      </c>
      <c r="H32" s="73">
        <v>551</v>
      </c>
      <c r="I32" s="149">
        <v>3705</v>
      </c>
      <c r="J32" s="149">
        <v>6695</v>
      </c>
    </row>
    <row r="33" spans="1:20" x14ac:dyDescent="0.25">
      <c r="A33" s="206"/>
      <c r="B33" s="74" t="s">
        <v>61</v>
      </c>
      <c r="C33" s="73">
        <v>-47119</v>
      </c>
      <c r="D33" s="73">
        <v>-40737</v>
      </c>
      <c r="E33" s="73">
        <v>-80022</v>
      </c>
      <c r="F33" s="73">
        <v>-83799</v>
      </c>
      <c r="G33" s="73">
        <v>-118178</v>
      </c>
      <c r="H33" s="73">
        <v>-129984</v>
      </c>
      <c r="I33" s="149">
        <v>-148105</v>
      </c>
      <c r="J33" s="149">
        <v>-65071</v>
      </c>
    </row>
    <row r="34" spans="1:20" x14ac:dyDescent="0.25">
      <c r="A34" s="206"/>
      <c r="B34" s="74" t="s">
        <v>62</v>
      </c>
      <c r="C34" s="73">
        <v>-321534</v>
      </c>
      <c r="D34" s="73">
        <v>-188263</v>
      </c>
      <c r="E34" s="73">
        <v>-63061</v>
      </c>
      <c r="F34" s="73">
        <v>-120915</v>
      </c>
      <c r="G34" s="73">
        <v>-12854</v>
      </c>
      <c r="H34" s="73">
        <v>95602</v>
      </c>
      <c r="I34" s="149">
        <v>120502</v>
      </c>
      <c r="J34" s="149">
        <v>104663</v>
      </c>
    </row>
    <row r="35" spans="1:20" ht="15.75" thickBot="1" x14ac:dyDescent="0.3">
      <c r="A35" s="210"/>
      <c r="B35" s="74" t="s">
        <v>63</v>
      </c>
      <c r="C35" s="85">
        <v>39731</v>
      </c>
      <c r="D35" s="85">
        <v>11487</v>
      </c>
      <c r="E35" s="85">
        <v>199586</v>
      </c>
      <c r="F35" s="85">
        <v>225010</v>
      </c>
      <c r="G35" s="85">
        <v>251447</v>
      </c>
      <c r="H35" s="85">
        <v>270114</v>
      </c>
      <c r="I35" s="149">
        <v>271527</v>
      </c>
      <c r="J35" s="149">
        <v>319544</v>
      </c>
    </row>
    <row r="36" spans="1:20" ht="15.75" thickTop="1" x14ac:dyDescent="0.25">
      <c r="A36" s="208" t="s">
        <v>66</v>
      </c>
      <c r="B36" s="209"/>
      <c r="C36" s="86">
        <v>-510693</v>
      </c>
      <c r="D36" s="86">
        <v>-588160</v>
      </c>
      <c r="E36" s="86">
        <v>-553195</v>
      </c>
      <c r="F36" s="86">
        <v>-423011</v>
      </c>
      <c r="G36" s="86">
        <v>-461281</v>
      </c>
      <c r="H36" s="86">
        <v>-438930</v>
      </c>
      <c r="I36" s="148">
        <v>-339890</v>
      </c>
      <c r="J36" s="148">
        <v>-377184</v>
      </c>
    </row>
    <row r="37" spans="1:20" x14ac:dyDescent="0.25">
      <c r="A37" s="206" t="s">
        <v>56</v>
      </c>
      <c r="B37" s="75" t="s">
        <v>58</v>
      </c>
      <c r="C37" s="73">
        <v>-153233</v>
      </c>
      <c r="D37" s="73">
        <v>-155079</v>
      </c>
      <c r="E37" s="73">
        <v>-133095</v>
      </c>
      <c r="F37" s="73">
        <v>-159891</v>
      </c>
      <c r="G37" s="73">
        <v>-156138</v>
      </c>
      <c r="H37" s="73">
        <v>-131090</v>
      </c>
      <c r="I37" s="149">
        <v>-106134</v>
      </c>
      <c r="J37" s="149">
        <v>-157688</v>
      </c>
    </row>
    <row r="38" spans="1:20" x14ac:dyDescent="0.25">
      <c r="A38" s="206"/>
      <c r="B38" s="76" t="s">
        <v>60</v>
      </c>
      <c r="C38" s="73">
        <v>2312</v>
      </c>
      <c r="D38" s="73">
        <v>-7948</v>
      </c>
      <c r="E38" s="73">
        <v>-2058</v>
      </c>
      <c r="F38" s="73">
        <v>5275</v>
      </c>
      <c r="G38" s="73">
        <v>11612</v>
      </c>
      <c r="H38" s="73">
        <v>8936</v>
      </c>
      <c r="I38" s="149">
        <v>17131</v>
      </c>
      <c r="J38" s="149">
        <v>14969</v>
      </c>
    </row>
    <row r="39" spans="1:20" x14ac:dyDescent="0.25">
      <c r="A39" s="206"/>
      <c r="B39" s="76" t="s">
        <v>61</v>
      </c>
      <c r="C39" s="73">
        <v>-4339</v>
      </c>
      <c r="D39" s="73">
        <v>-3565</v>
      </c>
      <c r="E39" s="73">
        <v>-3252</v>
      </c>
      <c r="F39" s="73">
        <v>-966</v>
      </c>
      <c r="G39" s="73">
        <v>-180</v>
      </c>
      <c r="H39" s="73">
        <v>-3037</v>
      </c>
      <c r="I39" s="149">
        <v>-4096</v>
      </c>
      <c r="J39" s="149">
        <v>-4622</v>
      </c>
    </row>
    <row r="40" spans="1:20" x14ac:dyDescent="0.25">
      <c r="A40" s="206"/>
      <c r="B40" s="76" t="s">
        <v>62</v>
      </c>
      <c r="C40" s="73">
        <v>-269285</v>
      </c>
      <c r="D40" s="73">
        <v>-328056</v>
      </c>
      <c r="E40" s="73">
        <v>-383585</v>
      </c>
      <c r="F40" s="73">
        <v>-452993</v>
      </c>
      <c r="G40" s="73">
        <v>-426703</v>
      </c>
      <c r="H40" s="73">
        <v>-388943</v>
      </c>
      <c r="I40" s="149">
        <v>-332570</v>
      </c>
      <c r="J40" s="149">
        <v>-338120</v>
      </c>
    </row>
    <row r="41" spans="1:20" ht="15.75" thickBot="1" x14ac:dyDescent="0.3">
      <c r="A41" s="210"/>
      <c r="B41" s="76" t="s">
        <v>63</v>
      </c>
      <c r="C41" s="85">
        <v>-76762</v>
      </c>
      <c r="D41" s="85">
        <v>-109968</v>
      </c>
      <c r="E41" s="85">
        <v>-82136</v>
      </c>
      <c r="F41" s="85">
        <v>156539</v>
      </c>
      <c r="G41" s="85">
        <v>129277</v>
      </c>
      <c r="H41" s="85">
        <v>108447</v>
      </c>
      <c r="I41" s="149">
        <v>132042</v>
      </c>
      <c r="J41" s="149">
        <v>120370</v>
      </c>
    </row>
    <row r="42" spans="1:20" ht="15.75" thickTop="1" x14ac:dyDescent="0.25">
      <c r="A42" s="198" t="s">
        <v>67</v>
      </c>
      <c r="B42" s="199"/>
      <c r="C42" s="86">
        <v>-1689662</v>
      </c>
      <c r="D42" s="86">
        <v>-1726862</v>
      </c>
      <c r="E42" s="86">
        <v>-1711155</v>
      </c>
      <c r="F42" s="86">
        <v>-1804735</v>
      </c>
      <c r="G42" s="86">
        <v>-2060157</v>
      </c>
      <c r="H42" s="86">
        <v>-2775445</v>
      </c>
      <c r="I42" s="148">
        <v>-3049202</v>
      </c>
      <c r="J42" s="148">
        <v>-3526286</v>
      </c>
    </row>
    <row r="43" spans="1:20" x14ac:dyDescent="0.25">
      <c r="A43" s="206" t="s">
        <v>56</v>
      </c>
      <c r="B43" s="75" t="s">
        <v>57</v>
      </c>
      <c r="C43" s="73">
        <v>3035</v>
      </c>
      <c r="D43" s="73">
        <v>-1514</v>
      </c>
      <c r="E43" s="73">
        <v>-650</v>
      </c>
      <c r="F43" s="73">
        <v>-1399</v>
      </c>
      <c r="G43" s="73">
        <v>8671</v>
      </c>
      <c r="H43" s="73">
        <v>-2656</v>
      </c>
      <c r="I43" s="149">
        <v>-11086</v>
      </c>
      <c r="J43" s="149">
        <v>-3724</v>
      </c>
    </row>
    <row r="44" spans="1:20" x14ac:dyDescent="0.25">
      <c r="A44" s="206"/>
      <c r="B44" s="76" t="s">
        <v>58</v>
      </c>
      <c r="C44" s="73">
        <v>-1384596</v>
      </c>
      <c r="D44" s="73">
        <v>-1614284</v>
      </c>
      <c r="E44" s="73">
        <v>-1677316</v>
      </c>
      <c r="F44" s="73">
        <v>-1984013</v>
      </c>
      <c r="G44" s="73">
        <v>-2339229</v>
      </c>
      <c r="H44" s="73">
        <v>-2054444</v>
      </c>
      <c r="I44" s="149">
        <v>-2059006</v>
      </c>
      <c r="J44" s="149">
        <v>-2319866</v>
      </c>
    </row>
    <row r="45" spans="1:20" x14ac:dyDescent="0.25">
      <c r="A45" s="206"/>
      <c r="B45" s="76" t="s">
        <v>60</v>
      </c>
      <c r="C45" s="73">
        <v>25388</v>
      </c>
      <c r="D45" s="73">
        <v>23818</v>
      </c>
      <c r="E45" s="73">
        <v>9639</v>
      </c>
      <c r="F45" s="73">
        <v>7592</v>
      </c>
      <c r="G45" s="73">
        <v>44769</v>
      </c>
      <c r="H45" s="73">
        <v>307</v>
      </c>
      <c r="I45" s="149">
        <v>26867</v>
      </c>
      <c r="J45" s="149">
        <v>57862</v>
      </c>
      <c r="L45" s="70" t="s">
        <v>81</v>
      </c>
    </row>
    <row r="46" spans="1:20" x14ac:dyDescent="0.25">
      <c r="A46" s="206"/>
      <c r="B46" s="76" t="s">
        <v>61</v>
      </c>
      <c r="C46" s="73">
        <v>647439</v>
      </c>
      <c r="D46" s="73">
        <v>1141713</v>
      </c>
      <c r="E46" s="73">
        <v>1118016</v>
      </c>
      <c r="F46" s="73">
        <v>1152779</v>
      </c>
      <c r="G46" s="73">
        <v>1142740</v>
      </c>
      <c r="H46" s="73">
        <v>832658</v>
      </c>
      <c r="I46" s="149">
        <v>857815</v>
      </c>
      <c r="J46" s="149">
        <v>954761</v>
      </c>
      <c r="L46" s="17" t="s">
        <v>74</v>
      </c>
      <c r="M46" s="80">
        <v>2010</v>
      </c>
      <c r="N46" s="80">
        <v>2011</v>
      </c>
      <c r="O46" s="80">
        <v>2012</v>
      </c>
      <c r="P46" s="80">
        <v>2013</v>
      </c>
      <c r="Q46" s="80">
        <v>2014</v>
      </c>
      <c r="R46" s="80">
        <v>2015</v>
      </c>
      <c r="S46" s="145">
        <v>2016</v>
      </c>
      <c r="T46" s="150">
        <v>2017</v>
      </c>
    </row>
    <row r="47" spans="1:20" x14ac:dyDescent="0.25">
      <c r="A47" s="206"/>
      <c r="B47" s="76" t="s">
        <v>62</v>
      </c>
      <c r="C47" s="73">
        <v>-1381509</v>
      </c>
      <c r="D47" s="73">
        <v>-1490830</v>
      </c>
      <c r="E47" s="73">
        <v>-1441965</v>
      </c>
      <c r="F47" s="73">
        <v>-1401908</v>
      </c>
      <c r="G47" s="73">
        <v>-1384753</v>
      </c>
      <c r="H47" s="73">
        <v>-1146053</v>
      </c>
      <c r="I47" s="149">
        <v>-1225204</v>
      </c>
      <c r="J47" s="149">
        <v>-1308366</v>
      </c>
      <c r="L47" s="99"/>
      <c r="M47" s="81" t="s">
        <v>54</v>
      </c>
      <c r="N47" s="81" t="s">
        <v>54</v>
      </c>
      <c r="O47" s="81" t="s">
        <v>54</v>
      </c>
      <c r="P47" s="81" t="s">
        <v>54</v>
      </c>
      <c r="Q47" s="81" t="s">
        <v>54</v>
      </c>
      <c r="R47" s="81" t="s">
        <v>54</v>
      </c>
      <c r="S47" s="146" t="s">
        <v>54</v>
      </c>
      <c r="T47" s="160" t="s">
        <v>54</v>
      </c>
    </row>
    <row r="48" spans="1:20" ht="15.75" thickBot="1" x14ac:dyDescent="0.3">
      <c r="A48" s="206"/>
      <c r="B48" s="77" t="s">
        <v>63</v>
      </c>
      <c r="C48" s="73">
        <v>189584</v>
      </c>
      <c r="D48" s="73">
        <v>54889</v>
      </c>
      <c r="E48" s="73">
        <v>109819</v>
      </c>
      <c r="F48" s="73">
        <v>149196</v>
      </c>
      <c r="G48" s="73">
        <v>265206</v>
      </c>
      <c r="H48" s="73">
        <v>183895</v>
      </c>
      <c r="I48" s="149">
        <v>77156</v>
      </c>
      <c r="J48" s="149">
        <v>-183991</v>
      </c>
      <c r="L48" s="102" t="s">
        <v>57</v>
      </c>
      <c r="M48" s="101">
        <v>-295539</v>
      </c>
      <c r="N48" s="101">
        <v>-255120</v>
      </c>
      <c r="O48" s="101">
        <v>-129707</v>
      </c>
      <c r="P48" s="101">
        <v>-227574</v>
      </c>
      <c r="Q48" s="101">
        <v>-128990</v>
      </c>
      <c r="R48" s="101">
        <v>-159086</v>
      </c>
      <c r="S48" s="101">
        <f>SUM(I13,I23,I30,I43,I50)</f>
        <v>-249940</v>
      </c>
      <c r="T48" s="101">
        <v>-397780</v>
      </c>
    </row>
    <row r="49" spans="1:20" ht="15.75" thickTop="1" x14ac:dyDescent="0.25">
      <c r="A49" s="198" t="s">
        <v>75</v>
      </c>
      <c r="B49" s="199"/>
      <c r="C49" s="91">
        <v>471217</v>
      </c>
      <c r="D49" s="86">
        <v>713439</v>
      </c>
      <c r="E49" s="86">
        <v>623524</v>
      </c>
      <c r="F49" s="86">
        <v>687104</v>
      </c>
      <c r="G49" s="86">
        <v>827613</v>
      </c>
      <c r="H49" s="86">
        <v>583537</v>
      </c>
      <c r="I49" s="148">
        <v>556967</v>
      </c>
      <c r="J49" s="148">
        <v>695040</v>
      </c>
      <c r="L49" s="103" t="s">
        <v>58</v>
      </c>
      <c r="M49" s="101">
        <v>178338</v>
      </c>
      <c r="N49" s="101">
        <v>594866</v>
      </c>
      <c r="O49" s="101">
        <v>273940</v>
      </c>
      <c r="P49" s="101">
        <v>-63919</v>
      </c>
      <c r="Q49" s="101">
        <v>1003137</v>
      </c>
      <c r="R49" s="101">
        <v>846928</v>
      </c>
      <c r="S49" s="101">
        <f>SUM(I14,I24,I31,I37,I51)</f>
        <v>2150641</v>
      </c>
      <c r="T49" s="101">
        <v>1049074</v>
      </c>
    </row>
    <row r="50" spans="1:20" x14ac:dyDescent="0.25">
      <c r="A50" s="96" t="s">
        <v>56</v>
      </c>
      <c r="B50" s="92" t="s">
        <v>57</v>
      </c>
      <c r="C50" s="73">
        <v>49283</v>
      </c>
      <c r="D50" s="73">
        <v>44160</v>
      </c>
      <c r="E50" s="73">
        <v>87802</v>
      </c>
      <c r="F50" s="73">
        <v>-4513</v>
      </c>
      <c r="G50" s="73">
        <v>58107</v>
      </c>
      <c r="H50" s="73">
        <v>24162</v>
      </c>
      <c r="I50" s="149">
        <v>-621</v>
      </c>
      <c r="J50" s="149">
        <v>43229</v>
      </c>
      <c r="L50" s="103" t="s">
        <v>59</v>
      </c>
      <c r="M50" s="101">
        <v>38102</v>
      </c>
      <c r="N50" s="101">
        <v>95940</v>
      </c>
      <c r="O50" s="101">
        <v>109290</v>
      </c>
      <c r="P50" s="101">
        <v>170932</v>
      </c>
      <c r="Q50" s="101">
        <v>31714</v>
      </c>
      <c r="R50" s="101">
        <v>113134</v>
      </c>
      <c r="S50" s="101">
        <f>SUM(I15)</f>
        <v>122668</v>
      </c>
      <c r="T50" s="164" t="s">
        <v>107</v>
      </c>
    </row>
    <row r="51" spans="1:20" x14ac:dyDescent="0.25">
      <c r="A51" s="97"/>
      <c r="B51" s="93" t="s">
        <v>58</v>
      </c>
      <c r="C51" s="73">
        <v>45375</v>
      </c>
      <c r="D51" s="73">
        <v>50288</v>
      </c>
      <c r="E51" s="73">
        <v>16583</v>
      </c>
      <c r="F51" s="73">
        <v>18264</v>
      </c>
      <c r="G51" s="73">
        <v>57154</v>
      </c>
      <c r="H51" s="73">
        <v>12791</v>
      </c>
      <c r="I51" s="149">
        <v>103113</v>
      </c>
      <c r="J51" s="149">
        <v>-1986</v>
      </c>
      <c r="L51" s="103" t="s">
        <v>60</v>
      </c>
      <c r="M51" s="101">
        <v>425362</v>
      </c>
      <c r="N51" s="101">
        <v>619554</v>
      </c>
      <c r="O51" s="101">
        <v>472302</v>
      </c>
      <c r="P51" s="101">
        <v>385774</v>
      </c>
      <c r="Q51" s="101">
        <v>389700</v>
      </c>
      <c r="R51" s="101">
        <v>211568</v>
      </c>
      <c r="S51" s="101">
        <f>SUM(I16,I25,I32,I38,I45,I52)</f>
        <v>164711</v>
      </c>
      <c r="T51" s="101">
        <v>394757</v>
      </c>
    </row>
    <row r="52" spans="1:20" x14ac:dyDescent="0.25">
      <c r="A52" s="97"/>
      <c r="B52" s="93" t="s">
        <v>60</v>
      </c>
      <c r="C52" s="73">
        <v>43866</v>
      </c>
      <c r="D52" s="73">
        <v>55120</v>
      </c>
      <c r="E52" s="73">
        <v>60740</v>
      </c>
      <c r="F52" s="73">
        <v>50197</v>
      </c>
      <c r="G52" s="73">
        <v>68450</v>
      </c>
      <c r="H52" s="73">
        <v>72929</v>
      </c>
      <c r="I52" s="149">
        <v>29393</v>
      </c>
      <c r="J52" s="149">
        <v>83501</v>
      </c>
      <c r="L52" s="103" t="s">
        <v>61</v>
      </c>
      <c r="M52" s="101">
        <v>975839</v>
      </c>
      <c r="N52" s="101">
        <v>1596654</v>
      </c>
      <c r="O52" s="101">
        <v>1614212</v>
      </c>
      <c r="P52" s="101">
        <v>1869509</v>
      </c>
      <c r="Q52" s="101">
        <v>1739916</v>
      </c>
      <c r="R52" s="101">
        <v>1530757</v>
      </c>
      <c r="S52" s="101">
        <f>SUM(I17,I26,I33,I39,I46,I53)</f>
        <v>1431068</v>
      </c>
      <c r="T52" s="101">
        <v>1627122</v>
      </c>
    </row>
    <row r="53" spans="1:20" x14ac:dyDescent="0.25">
      <c r="A53" s="97"/>
      <c r="B53" s="93" t="s">
        <v>61</v>
      </c>
      <c r="C53" s="73">
        <v>35890</v>
      </c>
      <c r="D53" s="73">
        <v>39459</v>
      </c>
      <c r="E53" s="73">
        <v>23206</v>
      </c>
      <c r="F53" s="73">
        <v>33123</v>
      </c>
      <c r="G53" s="73">
        <v>30407</v>
      </c>
      <c r="H53" s="73">
        <v>50560</v>
      </c>
      <c r="I53" s="149">
        <v>-2133</v>
      </c>
      <c r="J53" s="149">
        <v>21385</v>
      </c>
      <c r="L53" s="103" t="s">
        <v>62</v>
      </c>
      <c r="M53" s="101">
        <v>-2142497</v>
      </c>
      <c r="N53" s="101">
        <v>-2238657</v>
      </c>
      <c r="O53" s="101">
        <v>-2031128</v>
      </c>
      <c r="P53" s="101">
        <v>-2123111</v>
      </c>
      <c r="Q53" s="101">
        <v>-2134538</v>
      </c>
      <c r="R53" s="101">
        <v>-1760959</v>
      </c>
      <c r="S53" s="101">
        <f>SUM(I18,I27,I34,I40,I54)</f>
        <v>-515006</v>
      </c>
      <c r="T53" s="101">
        <v>-2254777</v>
      </c>
    </row>
    <row r="54" spans="1:20" x14ac:dyDescent="0.25">
      <c r="A54" s="97"/>
      <c r="B54" s="93" t="s">
        <v>62</v>
      </c>
      <c r="C54" s="73">
        <v>3803</v>
      </c>
      <c r="D54" s="73">
        <v>32408</v>
      </c>
      <c r="E54" s="73">
        <v>35355</v>
      </c>
      <c r="F54" s="73">
        <v>15572</v>
      </c>
      <c r="G54" s="73">
        <v>-19532</v>
      </c>
      <c r="H54" s="73">
        <v>-5341</v>
      </c>
      <c r="I54" s="149">
        <v>8299</v>
      </c>
      <c r="J54" s="149">
        <v>21427</v>
      </c>
      <c r="L54" s="103" t="s">
        <v>78</v>
      </c>
      <c r="M54" s="101">
        <v>-7897</v>
      </c>
      <c r="N54" s="101">
        <v>2837</v>
      </c>
      <c r="O54" s="101">
        <v>5374</v>
      </c>
      <c r="P54" s="101">
        <v>6090</v>
      </c>
      <c r="Q54" s="101">
        <v>-1123</v>
      </c>
      <c r="R54" s="101">
        <v>-2493</v>
      </c>
      <c r="S54" s="101">
        <f>SUM(I58)</f>
        <v>17859</v>
      </c>
      <c r="T54" s="101">
        <v>13855</v>
      </c>
    </row>
    <row r="55" spans="1:20" x14ac:dyDescent="0.25">
      <c r="A55" s="97"/>
      <c r="B55" s="93" t="s">
        <v>63</v>
      </c>
      <c r="C55" s="73">
        <v>73089</v>
      </c>
      <c r="D55" s="73">
        <v>138654</v>
      </c>
      <c r="E55" s="73">
        <v>100170</v>
      </c>
      <c r="F55" s="73">
        <v>70887</v>
      </c>
      <c r="G55" s="73">
        <v>183474</v>
      </c>
      <c r="H55" s="73">
        <v>176133</v>
      </c>
      <c r="I55" s="149">
        <v>102115</v>
      </c>
      <c r="J55" s="149">
        <v>246729</v>
      </c>
      <c r="L55" s="103" t="s">
        <v>76</v>
      </c>
      <c r="M55" s="101">
        <v>134187</v>
      </c>
      <c r="N55" s="101">
        <v>139774</v>
      </c>
      <c r="O55" s="101">
        <v>156138</v>
      </c>
      <c r="P55" s="101">
        <v>126522</v>
      </c>
      <c r="Q55" s="101">
        <v>116839</v>
      </c>
      <c r="R55" s="101">
        <v>44883</v>
      </c>
      <c r="S55" s="101">
        <f>SUM(I56)</f>
        <v>64712</v>
      </c>
      <c r="T55" s="101">
        <v>117519</v>
      </c>
    </row>
    <row r="56" spans="1:20" x14ac:dyDescent="0.25">
      <c r="A56" s="97"/>
      <c r="B56" s="93" t="s">
        <v>76</v>
      </c>
      <c r="C56" s="73">
        <v>134187</v>
      </c>
      <c r="D56" s="73">
        <v>139774</v>
      </c>
      <c r="E56" s="73">
        <v>156138</v>
      </c>
      <c r="F56" s="73">
        <v>126522</v>
      </c>
      <c r="G56" s="73">
        <v>116839</v>
      </c>
      <c r="H56" s="73">
        <v>44883</v>
      </c>
      <c r="I56" s="149">
        <v>64712</v>
      </c>
      <c r="J56" s="149">
        <v>117519</v>
      </c>
      <c r="L56" s="103" t="s">
        <v>63</v>
      </c>
      <c r="M56" s="101">
        <v>556240</v>
      </c>
      <c r="N56" s="101">
        <v>551760</v>
      </c>
      <c r="O56" s="101">
        <v>791535</v>
      </c>
      <c r="P56" s="101">
        <v>1426982</v>
      </c>
      <c r="Q56" s="101">
        <v>1813688</v>
      </c>
      <c r="R56" s="101">
        <v>1431945</v>
      </c>
      <c r="S56" s="101">
        <f>SUM(I19,I28,I35,I41,I55,I48)</f>
        <v>1097291</v>
      </c>
      <c r="T56" s="101">
        <v>1320770</v>
      </c>
    </row>
    <row r="57" spans="1:20" x14ac:dyDescent="0.25">
      <c r="A57" s="97"/>
      <c r="B57" s="93" t="s">
        <v>77</v>
      </c>
      <c r="C57" s="73">
        <v>1595</v>
      </c>
      <c r="D57" s="73">
        <v>9523</v>
      </c>
      <c r="E57" s="73">
        <v>29559</v>
      </c>
      <c r="F57" s="73">
        <v>10472</v>
      </c>
      <c r="G57" s="73">
        <v>28641</v>
      </c>
      <c r="H57" s="73">
        <v>14999</v>
      </c>
      <c r="I57" s="149">
        <v>53837</v>
      </c>
      <c r="J57" s="149">
        <v>5719</v>
      </c>
      <c r="L57" s="104" t="s">
        <v>72</v>
      </c>
      <c r="M57" s="101">
        <v>2377</v>
      </c>
      <c r="N57" s="101">
        <v>6294</v>
      </c>
      <c r="O57" s="101">
        <v>10726</v>
      </c>
      <c r="P57" s="101">
        <v>11935</v>
      </c>
      <c r="Q57" s="101">
        <v>19882</v>
      </c>
      <c r="R57" s="101">
        <v>19894</v>
      </c>
      <c r="S57" s="101">
        <v>0</v>
      </c>
      <c r="T57" s="101">
        <v>164652</v>
      </c>
    </row>
    <row r="58" spans="1:20" x14ac:dyDescent="0.25">
      <c r="A58" s="98"/>
      <c r="B58" s="94" t="s">
        <v>78</v>
      </c>
      <c r="C58" s="73">
        <v>-7897</v>
      </c>
      <c r="D58" s="73">
        <v>2837</v>
      </c>
      <c r="E58" s="73">
        <v>5374</v>
      </c>
      <c r="F58" s="73">
        <v>6090</v>
      </c>
      <c r="G58" s="73">
        <v>-1123</v>
      </c>
      <c r="H58" s="73">
        <v>-2493</v>
      </c>
      <c r="I58" s="149">
        <v>17859</v>
      </c>
      <c r="J58" s="149">
        <v>13855</v>
      </c>
      <c r="L58" s="104" t="s">
        <v>73</v>
      </c>
      <c r="M58" s="101">
        <v>24312</v>
      </c>
      <c r="N58" s="101">
        <v>64290</v>
      </c>
      <c r="O58" s="101">
        <v>145966</v>
      </c>
      <c r="P58" s="101">
        <v>169186</v>
      </c>
      <c r="Q58" s="101">
        <v>178392</v>
      </c>
      <c r="R58" s="101">
        <v>182956</v>
      </c>
      <c r="S58" s="101">
        <f>SUM(I21,I60)</f>
        <v>199214</v>
      </c>
      <c r="T58" s="101">
        <v>207281</v>
      </c>
    </row>
    <row r="59" spans="1:20" x14ac:dyDescent="0.25">
      <c r="A59" s="98"/>
      <c r="B59" s="94" t="s">
        <v>72</v>
      </c>
      <c r="C59" s="73">
        <v>-577</v>
      </c>
      <c r="D59" s="73">
        <v>4392</v>
      </c>
      <c r="E59" s="73">
        <v>11570</v>
      </c>
      <c r="F59" s="73">
        <v>-1380</v>
      </c>
      <c r="G59" s="73">
        <v>2134</v>
      </c>
      <c r="H59" s="73">
        <v>2709</v>
      </c>
      <c r="I59" s="149">
        <v>0</v>
      </c>
      <c r="J59" s="149">
        <v>79185</v>
      </c>
      <c r="L59" s="104" t="s">
        <v>79</v>
      </c>
      <c r="M59" s="101">
        <v>7397</v>
      </c>
      <c r="N59" s="101">
        <v>-1948</v>
      </c>
      <c r="O59" s="101">
        <v>10308</v>
      </c>
      <c r="P59" s="101">
        <v>27002</v>
      </c>
      <c r="Q59" s="101">
        <v>23864</v>
      </c>
      <c r="R59" s="101">
        <v>32062</v>
      </c>
      <c r="S59" s="101">
        <f>I61</f>
        <v>6743</v>
      </c>
      <c r="T59" s="164" t="s">
        <v>107</v>
      </c>
    </row>
    <row r="60" spans="1:20" x14ac:dyDescent="0.25">
      <c r="A60" s="98"/>
      <c r="B60" s="94" t="s">
        <v>73</v>
      </c>
      <c r="C60" s="73">
        <v>21852</v>
      </c>
      <c r="D60" s="73">
        <v>22951</v>
      </c>
      <c r="E60" s="73">
        <v>5966</v>
      </c>
      <c r="F60" s="73">
        <v>27582</v>
      </c>
      <c r="G60" s="73">
        <v>12969</v>
      </c>
      <c r="H60" s="73">
        <v>24273</v>
      </c>
      <c r="I60" s="149">
        <v>29746</v>
      </c>
      <c r="J60" s="149">
        <v>29650</v>
      </c>
      <c r="L60" s="105" t="s">
        <v>80</v>
      </c>
      <c r="M60" s="101">
        <v>1431</v>
      </c>
      <c r="N60" s="101">
        <v>6146</v>
      </c>
      <c r="O60" s="101">
        <v>11485</v>
      </c>
      <c r="P60" s="101">
        <v>8512</v>
      </c>
      <c r="Q60" s="101">
        <v>6866</v>
      </c>
      <c r="R60" s="101">
        <v>1095</v>
      </c>
      <c r="S60" s="101">
        <f>SUM(I62)</f>
        <v>145202</v>
      </c>
      <c r="T60" s="101">
        <v>7144</v>
      </c>
    </row>
    <row r="61" spans="1:20" x14ac:dyDescent="0.25">
      <c r="A61" s="98"/>
      <c r="B61" s="94" t="s">
        <v>79</v>
      </c>
      <c r="C61" s="73">
        <v>7397</v>
      </c>
      <c r="D61" s="73">
        <v>-1948</v>
      </c>
      <c r="E61" s="73">
        <v>10308</v>
      </c>
      <c r="F61" s="73">
        <v>27002</v>
      </c>
      <c r="G61" s="73">
        <v>23864</v>
      </c>
      <c r="H61" s="73">
        <v>32062</v>
      </c>
      <c r="I61" s="149">
        <v>6743</v>
      </c>
      <c r="J61" s="162" t="s">
        <v>107</v>
      </c>
      <c r="L61" s="100" t="s">
        <v>77</v>
      </c>
      <c r="M61" s="101">
        <v>1595</v>
      </c>
      <c r="N61" s="101">
        <v>9523</v>
      </c>
      <c r="O61" s="101">
        <v>29559</v>
      </c>
      <c r="P61" s="101">
        <v>10472</v>
      </c>
      <c r="Q61" s="101">
        <v>28641</v>
      </c>
      <c r="R61" s="101">
        <v>14999</v>
      </c>
      <c r="S61" s="101">
        <f>I57</f>
        <v>53837</v>
      </c>
      <c r="T61" s="101">
        <v>5719</v>
      </c>
    </row>
    <row r="62" spans="1:20" x14ac:dyDescent="0.25">
      <c r="A62" s="99"/>
      <c r="B62" s="95" t="s">
        <v>80</v>
      </c>
      <c r="C62" s="73">
        <v>1431</v>
      </c>
      <c r="D62" s="73">
        <v>6146</v>
      </c>
      <c r="E62" s="73">
        <v>11485</v>
      </c>
      <c r="F62" s="73">
        <v>8512</v>
      </c>
      <c r="G62" s="73">
        <v>6866</v>
      </c>
      <c r="H62" s="73">
        <v>1095</v>
      </c>
      <c r="I62" s="149">
        <v>145202</v>
      </c>
      <c r="J62" s="149">
        <v>7144</v>
      </c>
    </row>
    <row r="63" spans="1:20" x14ac:dyDescent="0.25">
      <c r="B63" s="90"/>
    </row>
    <row r="64" spans="1:20" x14ac:dyDescent="0.25">
      <c r="B64" s="90"/>
      <c r="I64" s="163"/>
    </row>
    <row r="65" spans="2:14" x14ac:dyDescent="0.25">
      <c r="B65" s="90"/>
      <c r="J65" s="163"/>
    </row>
    <row r="66" spans="2:14" x14ac:dyDescent="0.25">
      <c r="N66" s="18"/>
    </row>
  </sheetData>
  <mergeCells count="14">
    <mergeCell ref="A49:B49"/>
    <mergeCell ref="A2:G2"/>
    <mergeCell ref="A9:B11"/>
    <mergeCell ref="A12:B12"/>
    <mergeCell ref="A13:A19"/>
    <mergeCell ref="A42:B42"/>
    <mergeCell ref="A43:A48"/>
    <mergeCell ref="A22:B22"/>
    <mergeCell ref="A23:A28"/>
    <mergeCell ref="A29:B29"/>
    <mergeCell ref="A30:A35"/>
    <mergeCell ref="A36:B36"/>
    <mergeCell ref="A37:A41"/>
    <mergeCell ref="C9:I9"/>
  </mergeCells>
  <conditionalFormatting sqref="C12:G48 C50:G57">
    <cfRule type="cellIs" dxfId="6" priority="8" operator="greaterThan">
      <formula>0</formula>
    </cfRule>
  </conditionalFormatting>
  <conditionalFormatting sqref="H12:J12">
    <cfRule type="cellIs" dxfId="5" priority="7" operator="greaterThan">
      <formula>0</formula>
    </cfRule>
  </conditionalFormatting>
  <conditionalFormatting sqref="H13:J48 H50:J57">
    <cfRule type="cellIs" dxfId="4" priority="6" operator="greaterThan">
      <formula>0</formula>
    </cfRule>
  </conditionalFormatting>
  <conditionalFormatting sqref="C49:G49">
    <cfRule type="cellIs" dxfId="3" priority="5" operator="greaterThan">
      <formula>0</formula>
    </cfRule>
  </conditionalFormatting>
  <conditionalFormatting sqref="H49:J49">
    <cfRule type="cellIs" dxfId="2" priority="4" operator="greaterThan">
      <formula>0</formula>
    </cfRule>
  </conditionalFormatting>
  <conditionalFormatting sqref="C58:G62">
    <cfRule type="cellIs" dxfId="1" priority="3" operator="greaterThan">
      <formula>0</formula>
    </cfRule>
  </conditionalFormatting>
  <conditionalFormatting sqref="H58:J62">
    <cfRule type="cellIs" dxfId="0" priority="2" operator="greaterThan">
      <formula>0</formula>
    </cfRule>
  </conditionalFormatting>
  <conditionalFormatting sqref="T48:T61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8740157499999996" bottom="0.78740157499999996" header="0.3" footer="0.3"/>
  <pageSetup paperSize="9" scale="79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Nákup_grafy č.1,2</vt:lpstr>
      <vt:lpstr>Výroba_grafy č.3,4</vt:lpstr>
      <vt:lpstr>Bilance_zahr.obchod_graf č. 5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2018-04-19T11:09:34Z</cp:lastPrinted>
  <dcterms:created xsi:type="dcterms:W3CDTF">2012-07-11T12:57:40Z</dcterms:created>
  <dcterms:modified xsi:type="dcterms:W3CDTF">2018-04-25T13:43:07Z</dcterms:modified>
</cp:coreProperties>
</file>