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135"/>
  </bookViews>
  <sheets>
    <sheet name="k 31.8.2015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D8" i="9"/>
  <c r="E8" i="9"/>
  <c r="F8" i="9"/>
  <c r="G8" i="9"/>
  <c r="H8" i="9"/>
  <c r="I8" i="9"/>
  <c r="J8" i="9"/>
  <c r="B8" i="9"/>
  <c r="B90" i="9"/>
  <c r="B91" i="9" s="1"/>
  <c r="J72" i="9" l="1"/>
  <c r="H72" i="9"/>
  <c r="G72" i="9"/>
  <c r="F72" i="9"/>
  <c r="E72" i="9"/>
  <c r="D72" i="9"/>
  <c r="C72" i="9"/>
  <c r="B72" i="9"/>
  <c r="C32" i="9" l="1"/>
  <c r="D32" i="9"/>
  <c r="E32" i="9"/>
  <c r="F32" i="9"/>
  <c r="G32" i="9"/>
  <c r="H32" i="9"/>
  <c r="I32" i="9"/>
  <c r="J32" i="9"/>
  <c r="B32" i="9"/>
  <c r="I24" i="9"/>
  <c r="G24" i="9"/>
  <c r="C26" i="9"/>
  <c r="D26" i="9"/>
  <c r="E26" i="9"/>
  <c r="F26" i="9"/>
  <c r="G26" i="9"/>
  <c r="H26" i="9"/>
  <c r="I26" i="9"/>
  <c r="J26" i="9"/>
  <c r="B26" i="9"/>
  <c r="I22" i="9"/>
  <c r="C44" i="9" l="1"/>
  <c r="D44" i="9"/>
  <c r="E44" i="9"/>
  <c r="F44" i="9"/>
  <c r="G44" i="9"/>
  <c r="H44" i="9"/>
  <c r="I44" i="9"/>
  <c r="J44" i="9"/>
  <c r="B44" i="9"/>
  <c r="J90" i="9" l="1"/>
  <c r="J91" i="9" s="1"/>
  <c r="H90" i="9"/>
  <c r="G90" i="9"/>
  <c r="F90" i="9"/>
  <c r="F91" i="9" s="1"/>
  <c r="E90" i="9"/>
  <c r="E91" i="9" s="1"/>
  <c r="D90" i="9"/>
  <c r="D91" i="9" s="1"/>
  <c r="C90" i="9"/>
  <c r="C91" i="9" s="1"/>
  <c r="J88" i="9"/>
  <c r="H88" i="9"/>
  <c r="G88" i="9"/>
  <c r="F88" i="9"/>
  <c r="E88" i="9"/>
  <c r="D88" i="9"/>
  <c r="C88" i="9"/>
  <c r="B88" i="9"/>
  <c r="J87" i="9"/>
  <c r="F87" i="9"/>
  <c r="B87" i="9"/>
  <c r="I76" i="9"/>
  <c r="I58" i="9"/>
  <c r="I52" i="9"/>
  <c r="I46" i="9"/>
  <c r="I28" i="9"/>
  <c r="I16" i="9"/>
  <c r="I10" i="9"/>
  <c r="H87" i="9"/>
  <c r="G87" i="9"/>
  <c r="E87" i="9"/>
  <c r="D87" i="9"/>
  <c r="C87" i="9"/>
  <c r="H91" i="9" l="1"/>
  <c r="G91" i="9"/>
  <c r="G89" i="9"/>
  <c r="C89" i="9"/>
  <c r="B89" i="9"/>
  <c r="J89" i="9"/>
  <c r="D89" i="9"/>
  <c r="F89" i="9"/>
  <c r="H89" i="9"/>
  <c r="I90" i="9"/>
  <c r="E89" i="9"/>
  <c r="I87" i="9"/>
  <c r="I88" i="9"/>
  <c r="I91" i="9" l="1"/>
  <c r="I89" i="9"/>
</calcChain>
</file>

<file path=xl/sharedStrings.xml><?xml version="1.0" encoding="utf-8"?>
<sst xmlns="http://schemas.openxmlformats.org/spreadsheetml/2006/main" count="108" uniqueCount="34">
  <si>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</si>
  <si>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</si>
  <si>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</si>
  <si>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</si>
  <si>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</si>
  <si>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</si>
  <si>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</si>
  <si>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</si>
  <si>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</si>
  <si>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</si>
  <si>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</si>
  <si>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</si>
  <si>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</si>
  <si>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</si>
  <si>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</si>
  <si>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</si>
  <si>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</si>
  <si>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</si>
  <si>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</si>
  <si>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</si>
  <si>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</si>
  <si>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</si>
  <si>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</si>
  <si>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</si>
  <si>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</si>
  <si>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</si>
  <si>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</si>
  <si>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</si>
  <si>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</si>
  <si>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</si>
  <si>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</si>
  <si>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</si>
  <si>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31. srpen 2015     </t>
  </si>
  <si>
    <t xml:space="preserve">Stav ke dni: 31. srpen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</si>
</sst>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3" fontId="0" fillId="2" borderId="8" xfId="0" applyNumberFormat="1" applyFont="1" applyFill="1" applyBorder="1"/>
    <xf numFmtId="3" fontId="5" fillId="0" borderId="6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" fontId="5" fillId="0" borderId="6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vertical="center" wrapText="1"/>
    </xf>
    <xf numFmtId="2" fontId="3" fillId="3" borderId="8" xfId="0" applyNumberFormat="1" applyFont="1" applyFill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center"/>
    </xf>
    <xf numFmtId="2" fontId="3" fillId="6" borderId="3" xfId="0" applyNumberFormat="1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6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4" fillId="3" borderId="3" xfId="0" applyNumberFormat="1" applyFont="1" applyFill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2" fontId="5" fillId="0" borderId="8" xfId="0" applyNumberFormat="1" applyFont="1" applyBorder="1"/>
    <xf numFmtId="2" fontId="5" fillId="3" borderId="3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/>
    </xf>
    <xf numFmtId="2" fontId="5" fillId="6" borderId="6" xfId="0" applyNumberFormat="1" applyFont="1" applyFill="1" applyBorder="1" applyAlignment="1">
      <alignment horizontal="right" vertical="center" wrapText="1"/>
    </xf>
    <xf numFmtId="2" fontId="5" fillId="6" borderId="5" xfId="0" applyNumberFormat="1" applyFont="1" applyFill="1" applyBorder="1" applyAlignment="1">
      <alignment horizontal="right" vertical="center" wrapText="1"/>
    </xf>
    <xf numFmtId="2" fontId="5" fillId="6" borderId="3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/>
    <xf numFmtId="2" fontId="5" fillId="0" borderId="5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>
      <alignment horizontal="right" vertical="center" wrapText="1"/>
    </xf>
    <xf numFmtId="1" fontId="0" fillId="2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0" fontId="5" fillId="3" borderId="8" xfId="0" applyFont="1" applyFill="1" applyBorder="1"/>
    <xf numFmtId="1" fontId="0" fillId="0" borderId="8" xfId="0" applyNumberFormat="1" applyFont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7" fillId="0" borderId="3" xfId="0" applyNumberFormat="1" applyFont="1" applyBorder="1" applyAlignment="1">
      <alignment horizontal="right" vertical="center" wrapText="1"/>
    </xf>
    <xf numFmtId="1" fontId="7" fillId="0" borderId="6" xfId="0" applyNumberFormat="1" applyFont="1" applyBorder="1" applyAlignment="1">
      <alignment horizontal="right" vertical="center" wrapText="1"/>
    </xf>
    <xf numFmtId="1" fontId="9" fillId="0" borderId="8" xfId="0" applyNumberFormat="1" applyFont="1" applyBorder="1" applyAlignment="1">
      <alignment horizontal="right" vertical="center" wrapText="1"/>
    </xf>
    <xf numFmtId="1" fontId="9" fillId="0" borderId="6" xfId="0" applyNumberFormat="1" applyFont="1" applyBorder="1" applyAlignment="1">
      <alignment horizontal="right" vertical="center" wrapText="1"/>
    </xf>
    <xf numFmtId="1" fontId="9" fillId="0" borderId="9" xfId="0" applyNumberFormat="1" applyFont="1" applyBorder="1" applyAlignment="1">
      <alignment horizontal="right" vertical="center" wrapText="1"/>
    </xf>
    <xf numFmtId="1" fontId="9" fillId="0" borderId="3" xfId="0" applyNumberFormat="1" applyFont="1" applyBorder="1" applyAlignment="1">
      <alignment horizontal="right" vertical="center" wrapText="1"/>
    </xf>
    <xf numFmtId="1" fontId="0" fillId="2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1" fontId="0" fillId="0" borderId="8" xfId="0" applyNumberFormat="1" applyFont="1" applyFill="1" applyBorder="1"/>
    <xf numFmtId="1" fontId="0" fillId="2" borderId="8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2" borderId="4" xfId="0" applyNumberFormat="1" applyFont="1" applyFill="1" applyBorder="1" applyAlignment="1">
      <alignment vertical="center" wrapText="1"/>
    </xf>
    <xf numFmtId="2" fontId="3" fillId="3" borderId="13" xfId="0" applyNumberFormat="1" applyFont="1" applyFill="1" applyBorder="1" applyAlignment="1">
      <alignment vertical="center" wrapText="1"/>
    </xf>
    <xf numFmtId="2" fontId="9" fillId="0" borderId="8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2" fontId="1" fillId="0" borderId="8" xfId="0" applyNumberFormat="1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5" fillId="5" borderId="8" xfId="0" applyNumberFormat="1" applyFont="1" applyFill="1" applyBorder="1"/>
    <xf numFmtId="2" fontId="5" fillId="0" borderId="19" xfId="0" applyNumberFormat="1" applyFont="1" applyBorder="1"/>
    <xf numFmtId="1" fontId="5" fillId="0" borderId="8" xfId="0" applyNumberFormat="1" applyFont="1" applyBorder="1"/>
    <xf numFmtId="1" fontId="5" fillId="0" borderId="19" xfId="0" applyNumberFormat="1" applyFont="1" applyBorder="1"/>
    <xf numFmtId="2" fontId="5" fillId="3" borderId="19" xfId="0" applyNumberFormat="1" applyFont="1" applyFill="1" applyBorder="1"/>
    <xf numFmtId="2" fontId="5" fillId="5" borderId="3" xfId="0" applyNumberFormat="1" applyFont="1" applyFill="1" applyBorder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/>
    </xf>
    <xf numFmtId="1" fontId="5" fillId="5" borderId="8" xfId="0" applyNumberFormat="1" applyFont="1" applyFill="1" applyBorder="1" applyAlignment="1">
      <alignment horizontal="right" vertical="center" wrapText="1"/>
    </xf>
    <xf numFmtId="1" fontId="5" fillId="5" borderId="9" xfId="0" applyNumberFormat="1" applyFont="1" applyFill="1" applyBorder="1" applyAlignment="1">
      <alignment horizontal="right" vertical="center" wrapText="1"/>
    </xf>
    <xf numFmtId="1" fontId="0" fillId="5" borderId="3" xfId="0" applyNumberFormat="1" applyFont="1" applyFill="1" applyBorder="1" applyAlignment="1">
      <alignment horizontal="right" vertical="center" wrapText="1"/>
    </xf>
    <xf numFmtId="1" fontId="0" fillId="5" borderId="6" xfId="0" applyNumberFormat="1" applyFont="1" applyFill="1" applyBorder="1" applyAlignment="1">
      <alignment horizontal="right" vertical="center" wrapText="1"/>
    </xf>
    <xf numFmtId="1" fontId="0" fillId="5" borderId="6" xfId="0" applyNumberFormat="1" applyFont="1" applyFill="1" applyBorder="1" applyAlignment="1">
      <alignment horizontal="right" vertical="center"/>
    </xf>
    <xf numFmtId="1" fontId="8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" fontId="0" fillId="0" borderId="19" xfId="0" applyNumberFormat="1" applyFont="1" applyFill="1" applyBorder="1"/>
    <xf numFmtId="1" fontId="0" fillId="2" borderId="19" xfId="0" applyNumberFormat="1" applyFont="1" applyFill="1" applyBorder="1"/>
    <xf numFmtId="1" fontId="5" fillId="5" borderId="8" xfId="0" applyNumberFormat="1" applyFont="1" applyFill="1" applyBorder="1"/>
    <xf numFmtId="1" fontId="0" fillId="5" borderId="8" xfId="0" applyNumberFormat="1" applyFont="1" applyFill="1" applyBorder="1"/>
    <xf numFmtId="1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2" fontId="2" fillId="4" borderId="13" xfId="0" applyNumberFormat="1" applyFont="1" applyFill="1" applyBorder="1" applyAlignment="1">
      <alignment vertical="center" wrapText="1"/>
    </xf>
    <xf numFmtId="2" fontId="2" fillId="4" borderId="14" xfId="0" applyNumberFormat="1" applyFont="1" applyFill="1" applyBorder="1" applyAlignment="1">
      <alignment vertical="center" wrapText="1"/>
    </xf>
    <xf numFmtId="2" fontId="2" fillId="4" borderId="9" xfId="0" applyNumberFormat="1" applyFont="1" applyFill="1" applyBorder="1" applyAlignment="1">
      <alignment vertical="center" wrapText="1"/>
    </xf>
    <xf numFmtId="2" fontId="2" fillId="4" borderId="4" xfId="0" applyNumberFormat="1" applyFont="1" applyFill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2" fontId="2" fillId="4" borderId="6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view="pageBreakPreview" zoomScaleNormal="100" zoomScaleSheetLayoutView="100" workbookViewId="0">
      <selection activeCell="G81" sqref="G81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116" t="s">
        <v>12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.75" thickBot="1" x14ac:dyDescent="0.3">
      <c r="A2" s="110" t="s">
        <v>32</v>
      </c>
      <c r="B2" s="43" t="s">
        <v>0</v>
      </c>
      <c r="C2" s="43" t="s">
        <v>1</v>
      </c>
      <c r="D2" s="43" t="s">
        <v>2</v>
      </c>
      <c r="E2" s="43" t="s">
        <v>3</v>
      </c>
      <c r="F2" s="43" t="s">
        <v>4</v>
      </c>
      <c r="G2" s="43" t="s">
        <v>5</v>
      </c>
      <c r="H2" s="43" t="s">
        <v>6</v>
      </c>
      <c r="I2" s="85" t="s">
        <v>7</v>
      </c>
      <c r="J2" s="85" t="s">
        <v>8</v>
      </c>
    </row>
    <row r="3" spans="1:10" ht="17.25" thickTop="1" thickBot="1" x14ac:dyDescent="0.3">
      <c r="A3" s="117" t="s">
        <v>26</v>
      </c>
      <c r="B3" s="118"/>
      <c r="C3" s="118"/>
      <c r="D3" s="118"/>
      <c r="E3" s="118"/>
      <c r="F3" s="118"/>
      <c r="G3" s="118"/>
      <c r="H3" s="118"/>
      <c r="I3" s="118"/>
      <c r="J3" s="119"/>
    </row>
    <row r="4" spans="1:10" ht="16.5" thickBot="1" x14ac:dyDescent="0.3">
      <c r="A4" s="23" t="s">
        <v>22</v>
      </c>
      <c r="B4" s="104">
        <v>168272</v>
      </c>
      <c r="C4" s="105">
        <v>12812</v>
      </c>
      <c r="D4" s="105">
        <v>21496</v>
      </c>
      <c r="E4" s="105">
        <v>51623</v>
      </c>
      <c r="F4" s="105">
        <v>3742</v>
      </c>
      <c r="G4" s="105">
        <v>5800</v>
      </c>
      <c r="H4" s="105">
        <v>5876</v>
      </c>
      <c r="I4" s="105">
        <v>269621</v>
      </c>
      <c r="J4" s="105">
        <v>84443</v>
      </c>
    </row>
    <row r="5" spans="1:10" ht="16.5" thickBot="1" x14ac:dyDescent="0.3">
      <c r="A5" s="24" t="s">
        <v>21</v>
      </c>
      <c r="B5" s="106">
        <v>168272</v>
      </c>
      <c r="C5" s="107">
        <v>12812</v>
      </c>
      <c r="D5" s="107">
        <v>21496</v>
      </c>
      <c r="E5" s="107">
        <v>51623</v>
      </c>
      <c r="F5" s="107">
        <v>3742</v>
      </c>
      <c r="G5" s="107">
        <v>5800</v>
      </c>
      <c r="H5" s="107">
        <v>5876</v>
      </c>
      <c r="I5" s="107">
        <v>269614</v>
      </c>
      <c r="J5" s="108">
        <v>84443</v>
      </c>
    </row>
    <row r="6" spans="1:10" ht="16.5" thickBot="1" x14ac:dyDescent="0.3">
      <c r="A6" s="25" t="s">
        <v>11</v>
      </c>
      <c r="B6" s="101">
        <v>100</v>
      </c>
      <c r="C6" s="102">
        <v>100</v>
      </c>
      <c r="D6" s="102">
        <v>100</v>
      </c>
      <c r="E6" s="102">
        <v>100</v>
      </c>
      <c r="F6" s="102">
        <v>100</v>
      </c>
      <c r="G6" s="102">
        <v>100</v>
      </c>
      <c r="H6" s="102">
        <v>100</v>
      </c>
      <c r="I6" s="102">
        <v>100</v>
      </c>
      <c r="J6" s="103">
        <v>100</v>
      </c>
    </row>
    <row r="7" spans="1:10" ht="16.5" thickBot="1" x14ac:dyDescent="0.3">
      <c r="A7" s="26" t="s">
        <v>23</v>
      </c>
      <c r="B7" s="82">
        <v>1135662</v>
      </c>
      <c r="C7" s="62">
        <v>67024</v>
      </c>
      <c r="D7" s="62">
        <v>119197</v>
      </c>
      <c r="E7" s="62">
        <v>280811</v>
      </c>
      <c r="F7" s="62">
        <v>19389</v>
      </c>
      <c r="G7" s="62">
        <v>21386</v>
      </c>
      <c r="H7" s="62">
        <v>30221</v>
      </c>
      <c r="I7" s="62">
        <v>1673689</v>
      </c>
      <c r="J7" s="61">
        <v>313633</v>
      </c>
    </row>
    <row r="8" spans="1:10" ht="16.5" thickBot="1" x14ac:dyDescent="0.3">
      <c r="A8" s="27" t="s">
        <v>10</v>
      </c>
      <c r="B8" s="45">
        <f>B7/B5</f>
        <v>6.7489659598744893</v>
      </c>
      <c r="C8" s="45">
        <f t="shared" ref="C8:J8" si="0">C7/C5</f>
        <v>5.2313456134873553</v>
      </c>
      <c r="D8" s="45">
        <f t="shared" si="0"/>
        <v>5.5450781540751768</v>
      </c>
      <c r="E8" s="45">
        <f t="shared" si="0"/>
        <v>5.4396489936656138</v>
      </c>
      <c r="F8" s="45">
        <f t="shared" si="0"/>
        <v>5.181453768038482</v>
      </c>
      <c r="G8" s="45">
        <f t="shared" si="0"/>
        <v>3.6872413793103447</v>
      </c>
      <c r="H8" s="45">
        <f t="shared" si="0"/>
        <v>5.1431245745405034</v>
      </c>
      <c r="I8" s="45">
        <f t="shared" si="0"/>
        <v>6.2077228927281221</v>
      </c>
      <c r="J8" s="45">
        <f t="shared" si="0"/>
        <v>3.714138531316983</v>
      </c>
    </row>
    <row r="9" spans="1:10" ht="16.5" thickBot="1" x14ac:dyDescent="0.3">
      <c r="A9" s="120" t="s">
        <v>9</v>
      </c>
      <c r="B9" s="121"/>
      <c r="C9" s="121"/>
      <c r="D9" s="121"/>
      <c r="E9" s="121"/>
      <c r="F9" s="121"/>
      <c r="G9" s="121"/>
      <c r="H9" s="121"/>
      <c r="I9" s="121"/>
      <c r="J9" s="122"/>
    </row>
    <row r="10" spans="1:10" ht="16.5" thickBot="1" x14ac:dyDescent="0.3">
      <c r="A10" s="23" t="s">
        <v>22</v>
      </c>
      <c r="B10" s="56">
        <v>72823</v>
      </c>
      <c r="C10" s="57">
        <v>4933</v>
      </c>
      <c r="D10" s="57">
        <v>16821</v>
      </c>
      <c r="E10" s="57">
        <v>19957</v>
      </c>
      <c r="F10" s="57">
        <v>3462</v>
      </c>
      <c r="G10" s="57">
        <v>10527</v>
      </c>
      <c r="H10" s="57">
        <v>8966</v>
      </c>
      <c r="I10" s="57">
        <f>SUM(B10:H10)</f>
        <v>137489</v>
      </c>
      <c r="J10" s="57">
        <v>40143</v>
      </c>
    </row>
    <row r="11" spans="1:10" ht="16.5" thickBot="1" x14ac:dyDescent="0.3">
      <c r="A11" s="24" t="s">
        <v>21</v>
      </c>
      <c r="B11" s="58">
        <v>72823</v>
      </c>
      <c r="C11" s="58">
        <v>4933</v>
      </c>
      <c r="D11" s="58">
        <v>16821</v>
      </c>
      <c r="E11" s="58">
        <v>19957</v>
      </c>
      <c r="F11" s="58">
        <v>3462</v>
      </c>
      <c r="G11" s="58">
        <v>10527</v>
      </c>
      <c r="H11" s="58">
        <v>8966</v>
      </c>
      <c r="I11" s="59">
        <v>137489</v>
      </c>
      <c r="J11" s="60">
        <v>40143</v>
      </c>
    </row>
    <row r="12" spans="1:10" ht="16.5" thickBot="1" x14ac:dyDescent="0.3">
      <c r="A12" s="25" t="s">
        <v>11</v>
      </c>
      <c r="B12" s="15">
        <v>100</v>
      </c>
      <c r="C12" s="15">
        <v>100</v>
      </c>
      <c r="D12" s="15">
        <v>100</v>
      </c>
      <c r="E12" s="15">
        <v>100</v>
      </c>
      <c r="F12" s="15">
        <v>100</v>
      </c>
      <c r="G12" s="15">
        <v>100</v>
      </c>
      <c r="H12" s="15">
        <v>100</v>
      </c>
      <c r="I12" s="15">
        <v>100</v>
      </c>
      <c r="J12" s="15">
        <v>100</v>
      </c>
    </row>
    <row r="13" spans="1:10" ht="16.5" thickBot="1" x14ac:dyDescent="0.3">
      <c r="A13" s="26" t="s">
        <v>23</v>
      </c>
      <c r="B13" s="61">
        <v>454284.46</v>
      </c>
      <c r="C13" s="62">
        <v>22876.45</v>
      </c>
      <c r="D13" s="62">
        <v>93285.4</v>
      </c>
      <c r="E13" s="62">
        <v>106487.5</v>
      </c>
      <c r="F13" s="62">
        <v>17738.73</v>
      </c>
      <c r="G13" s="62">
        <v>47762</v>
      </c>
      <c r="H13" s="63">
        <v>46264.7</v>
      </c>
      <c r="I13" s="64">
        <v>788699.2</v>
      </c>
      <c r="J13" s="65">
        <v>134495.53</v>
      </c>
    </row>
    <row r="14" spans="1:10" ht="16.5" thickBot="1" x14ac:dyDescent="0.3">
      <c r="A14" s="27" t="s">
        <v>10</v>
      </c>
      <c r="B14" s="18">
        <v>6.24</v>
      </c>
      <c r="C14" s="18">
        <v>4.6399999999999997</v>
      </c>
      <c r="D14" s="18">
        <v>5.55</v>
      </c>
      <c r="E14" s="18">
        <v>5.34</v>
      </c>
      <c r="F14" s="18">
        <v>5.12</v>
      </c>
      <c r="G14" s="18">
        <v>4.54</v>
      </c>
      <c r="H14" s="18">
        <v>5.16</v>
      </c>
      <c r="I14" s="18">
        <v>5.74</v>
      </c>
      <c r="J14" s="18">
        <v>3.35</v>
      </c>
    </row>
    <row r="15" spans="1:10" ht="16.5" thickBot="1" x14ac:dyDescent="0.3">
      <c r="A15" s="120" t="s">
        <v>27</v>
      </c>
      <c r="B15" s="121"/>
      <c r="C15" s="121"/>
      <c r="D15" s="121"/>
      <c r="E15" s="121"/>
      <c r="F15" s="121"/>
      <c r="G15" s="121"/>
      <c r="H15" s="121"/>
      <c r="I15" s="121"/>
      <c r="J15" s="122"/>
    </row>
    <row r="16" spans="1:10" ht="16.5" thickBot="1" x14ac:dyDescent="0.3">
      <c r="A16" s="23" t="s">
        <v>22</v>
      </c>
      <c r="B16" s="73">
        <v>54210</v>
      </c>
      <c r="C16" s="74">
        <v>2671</v>
      </c>
      <c r="D16" s="75">
        <v>7803</v>
      </c>
      <c r="E16" s="74">
        <v>8357</v>
      </c>
      <c r="F16" s="74">
        <v>1725</v>
      </c>
      <c r="G16" s="74">
        <v>1954</v>
      </c>
      <c r="H16" s="74">
        <v>3944</v>
      </c>
      <c r="I16" s="74">
        <f>SUM(B16:H16)</f>
        <v>80664</v>
      </c>
      <c r="J16" s="74">
        <v>24614</v>
      </c>
    </row>
    <row r="17" spans="1:12" ht="16.5" thickBot="1" x14ac:dyDescent="0.3">
      <c r="A17" s="24" t="s">
        <v>21</v>
      </c>
      <c r="B17" s="66">
        <v>54210</v>
      </c>
      <c r="C17" s="66">
        <v>2671</v>
      </c>
      <c r="D17" s="66">
        <v>7803</v>
      </c>
      <c r="E17" s="66">
        <v>8357</v>
      </c>
      <c r="F17" s="66">
        <v>1725</v>
      </c>
      <c r="G17" s="66">
        <v>1954</v>
      </c>
      <c r="H17" s="66">
        <v>3944</v>
      </c>
      <c r="I17" s="66">
        <v>80664</v>
      </c>
      <c r="J17" s="67">
        <v>24614</v>
      </c>
    </row>
    <row r="18" spans="1:12" ht="16.5" thickBot="1" x14ac:dyDescent="0.3">
      <c r="A18" s="25" t="s">
        <v>11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2" ht="16.5" thickBot="1" x14ac:dyDescent="0.3">
      <c r="A19" s="26" t="s">
        <v>23</v>
      </c>
      <c r="B19" s="6">
        <v>366579</v>
      </c>
      <c r="C19" s="7">
        <v>15087</v>
      </c>
      <c r="D19" s="7">
        <v>46906</v>
      </c>
      <c r="E19" s="7">
        <v>57588</v>
      </c>
      <c r="F19" s="7">
        <v>8519</v>
      </c>
      <c r="G19" s="7">
        <v>8399</v>
      </c>
      <c r="H19" s="8">
        <v>24071</v>
      </c>
      <c r="I19" s="9">
        <v>573258</v>
      </c>
      <c r="J19" s="6">
        <v>96159</v>
      </c>
    </row>
    <row r="20" spans="1:12" ht="16.5" thickBot="1" x14ac:dyDescent="0.3">
      <c r="A20" s="28" t="s">
        <v>10</v>
      </c>
      <c r="B20" s="53">
        <v>7.61</v>
      </c>
      <c r="C20" s="53">
        <v>5.65</v>
      </c>
      <c r="D20" s="53">
        <v>6.01</v>
      </c>
      <c r="E20" s="53">
        <v>6.89</v>
      </c>
      <c r="F20" s="53">
        <v>4.9400000000000004</v>
      </c>
      <c r="G20" s="19">
        <v>4.3</v>
      </c>
      <c r="H20" s="19">
        <v>6.1</v>
      </c>
      <c r="I20" s="53">
        <v>7.11</v>
      </c>
      <c r="J20" s="52">
        <v>3.91</v>
      </c>
    </row>
    <row r="21" spans="1:12" ht="16.5" thickBot="1" x14ac:dyDescent="0.3">
      <c r="A21" s="123" t="s">
        <v>13</v>
      </c>
      <c r="B21" s="124"/>
      <c r="C21" s="124"/>
      <c r="D21" s="124"/>
      <c r="E21" s="124"/>
      <c r="F21" s="124"/>
      <c r="G21" s="124"/>
      <c r="H21" s="124"/>
      <c r="I21" s="124"/>
      <c r="J21" s="125"/>
    </row>
    <row r="22" spans="1:12" ht="16.5" thickBot="1" x14ac:dyDescent="0.3">
      <c r="A22" s="23" t="s">
        <v>22</v>
      </c>
      <c r="B22" s="90">
        <v>10781</v>
      </c>
      <c r="C22" s="59">
        <v>494</v>
      </c>
      <c r="D22" s="59">
        <v>1319</v>
      </c>
      <c r="E22" s="59">
        <v>3214</v>
      </c>
      <c r="F22" s="59">
        <v>866</v>
      </c>
      <c r="G22" s="59">
        <v>1183</v>
      </c>
      <c r="H22" s="59">
        <v>1295</v>
      </c>
      <c r="I22" s="59">
        <f>SUM(B22:H22)</f>
        <v>19152</v>
      </c>
      <c r="J22" s="59">
        <v>6029</v>
      </c>
    </row>
    <row r="23" spans="1:12" ht="16.5" thickBot="1" x14ac:dyDescent="0.3">
      <c r="A23" s="24" t="s">
        <v>21</v>
      </c>
      <c r="B23" s="91">
        <v>10781</v>
      </c>
      <c r="C23" s="91">
        <v>494</v>
      </c>
      <c r="D23" s="91">
        <v>1319</v>
      </c>
      <c r="E23" s="91">
        <v>3214</v>
      </c>
      <c r="F23" s="91">
        <v>866</v>
      </c>
      <c r="G23" s="91">
        <v>1070</v>
      </c>
      <c r="H23" s="91">
        <v>1295</v>
      </c>
      <c r="I23" s="91">
        <v>19039</v>
      </c>
      <c r="J23" s="91">
        <v>6029</v>
      </c>
      <c r="L23" s="115"/>
    </row>
    <row r="24" spans="1:12" ht="16.5" thickBot="1" x14ac:dyDescent="0.3">
      <c r="A24" s="25" t="s">
        <v>11</v>
      </c>
      <c r="B24" s="29">
        <v>100</v>
      </c>
      <c r="C24" s="29">
        <v>100</v>
      </c>
      <c r="D24" s="29">
        <v>100</v>
      </c>
      <c r="E24" s="29">
        <v>100</v>
      </c>
      <c r="F24" s="29">
        <v>100</v>
      </c>
      <c r="G24" s="29">
        <f>G23/G22*100</f>
        <v>90.448013524936599</v>
      </c>
      <c r="H24" s="29">
        <v>100</v>
      </c>
      <c r="I24" s="29">
        <f>I23/I22*100</f>
        <v>99.409983291562241</v>
      </c>
      <c r="J24" s="29">
        <v>100</v>
      </c>
      <c r="L24" s="115"/>
    </row>
    <row r="25" spans="1:12" ht="16.5" thickBot="1" x14ac:dyDescent="0.3">
      <c r="A25" s="26" t="s">
        <v>23</v>
      </c>
      <c r="B25" s="92">
        <v>58780</v>
      </c>
      <c r="C25" s="92">
        <v>1660</v>
      </c>
      <c r="D25" s="92">
        <v>5872</v>
      </c>
      <c r="E25" s="92">
        <v>14001</v>
      </c>
      <c r="F25" s="92">
        <v>3951</v>
      </c>
      <c r="G25" s="92">
        <v>3745</v>
      </c>
      <c r="H25" s="92">
        <v>6275</v>
      </c>
      <c r="I25" s="92">
        <v>94284</v>
      </c>
      <c r="J25" s="92">
        <v>20758</v>
      </c>
    </row>
    <row r="26" spans="1:12" ht="16.5" thickBot="1" x14ac:dyDescent="0.3">
      <c r="A26" s="27" t="s">
        <v>10</v>
      </c>
      <c r="B26" s="46">
        <f>B25/B23</f>
        <v>5.4521843984788054</v>
      </c>
      <c r="C26" s="46">
        <f t="shared" ref="C26:J26" si="1">C25/C23</f>
        <v>3.3603238866396761</v>
      </c>
      <c r="D26" s="46">
        <f t="shared" si="1"/>
        <v>4.4518574677786198</v>
      </c>
      <c r="E26" s="46">
        <f t="shared" si="1"/>
        <v>4.3562538892345986</v>
      </c>
      <c r="F26" s="46">
        <f t="shared" si="1"/>
        <v>4.562355658198614</v>
      </c>
      <c r="G26" s="46">
        <f t="shared" si="1"/>
        <v>3.5</v>
      </c>
      <c r="H26" s="46">
        <f t="shared" si="1"/>
        <v>4.8455598455598459</v>
      </c>
      <c r="I26" s="46">
        <f t="shared" si="1"/>
        <v>4.952150848258837</v>
      </c>
      <c r="J26" s="46">
        <f t="shared" si="1"/>
        <v>3.4430253773428428</v>
      </c>
    </row>
    <row r="27" spans="1:12" ht="16.5" thickBot="1" x14ac:dyDescent="0.3">
      <c r="A27" s="120" t="s">
        <v>28</v>
      </c>
      <c r="B27" s="121"/>
      <c r="C27" s="121"/>
      <c r="D27" s="121"/>
      <c r="E27" s="121"/>
      <c r="F27" s="121"/>
      <c r="G27" s="121"/>
      <c r="H27" s="121"/>
      <c r="I27" s="121"/>
      <c r="J27" s="122"/>
    </row>
    <row r="28" spans="1:12" ht="16.5" thickBot="1" x14ac:dyDescent="0.3">
      <c r="A28" s="23" t="s">
        <v>22</v>
      </c>
      <c r="B28" s="90">
        <v>57179</v>
      </c>
      <c r="C28" s="59">
        <v>6642</v>
      </c>
      <c r="D28" s="59">
        <v>4492</v>
      </c>
      <c r="E28" s="59">
        <v>18311</v>
      </c>
      <c r="F28" s="59">
        <v>959</v>
      </c>
      <c r="G28" s="59">
        <v>799</v>
      </c>
      <c r="H28" s="59">
        <v>846</v>
      </c>
      <c r="I28" s="59">
        <f>SUM(B28:H28)</f>
        <v>89228</v>
      </c>
      <c r="J28" s="59">
        <v>22541</v>
      </c>
    </row>
    <row r="29" spans="1:12" ht="16.5" thickBot="1" x14ac:dyDescent="0.3">
      <c r="A29" s="24" t="s">
        <v>21</v>
      </c>
      <c r="B29" s="69">
        <v>57179</v>
      </c>
      <c r="C29" s="69">
        <v>6642</v>
      </c>
      <c r="D29" s="69">
        <v>4492</v>
      </c>
      <c r="E29" s="69">
        <v>18311</v>
      </c>
      <c r="F29" s="69">
        <v>959</v>
      </c>
      <c r="G29" s="109">
        <v>799</v>
      </c>
      <c r="H29" s="109">
        <v>846</v>
      </c>
      <c r="I29" s="69">
        <v>89228</v>
      </c>
      <c r="J29" s="69">
        <v>22541</v>
      </c>
    </row>
    <row r="30" spans="1:12" ht="16.5" thickBot="1" x14ac:dyDescent="0.3">
      <c r="A30" s="25" t="s">
        <v>11</v>
      </c>
      <c r="B30" s="29">
        <v>100</v>
      </c>
      <c r="C30" s="29">
        <v>100</v>
      </c>
      <c r="D30" s="29">
        <v>100</v>
      </c>
      <c r="E30" s="29">
        <v>100</v>
      </c>
      <c r="F30" s="29">
        <v>100</v>
      </c>
      <c r="G30" s="89">
        <v>100</v>
      </c>
      <c r="H30" s="89">
        <v>100</v>
      </c>
      <c r="I30" s="29">
        <v>100</v>
      </c>
      <c r="J30" s="29">
        <v>100</v>
      </c>
    </row>
    <row r="31" spans="1:12" ht="16.5" thickBot="1" x14ac:dyDescent="0.3">
      <c r="A31" s="26" t="s">
        <v>23</v>
      </c>
      <c r="B31" s="70">
        <v>381564</v>
      </c>
      <c r="C31" s="70">
        <v>31307</v>
      </c>
      <c r="D31" s="70">
        <v>25873</v>
      </c>
      <c r="E31" s="70">
        <v>104164</v>
      </c>
      <c r="F31" s="70">
        <v>4390</v>
      </c>
      <c r="G31" s="70">
        <v>3104</v>
      </c>
      <c r="H31" s="70">
        <v>4874</v>
      </c>
      <c r="I31" s="70">
        <v>555276</v>
      </c>
      <c r="J31" s="70">
        <v>81114</v>
      </c>
    </row>
    <row r="32" spans="1:12" ht="16.5" thickBot="1" x14ac:dyDescent="0.3">
      <c r="A32" s="27" t="s">
        <v>10</v>
      </c>
      <c r="B32" s="46">
        <f>B31/B29</f>
        <v>6.6731492331100579</v>
      </c>
      <c r="C32" s="46">
        <f t="shared" ref="C32:J32" si="2">C31/C29</f>
        <v>4.7134899126769048</v>
      </c>
      <c r="D32" s="46">
        <f t="shared" si="2"/>
        <v>5.7597951914514693</v>
      </c>
      <c r="E32" s="46">
        <f t="shared" si="2"/>
        <v>5.6886024793839765</v>
      </c>
      <c r="F32" s="46">
        <f t="shared" si="2"/>
        <v>4.5776850886339941</v>
      </c>
      <c r="G32" s="46">
        <f t="shared" si="2"/>
        <v>3.8848560700876096</v>
      </c>
      <c r="H32" s="46">
        <f t="shared" si="2"/>
        <v>5.7612293144208042</v>
      </c>
      <c r="I32" s="46">
        <f t="shared" si="2"/>
        <v>6.2231138207737482</v>
      </c>
      <c r="J32" s="46">
        <f t="shared" si="2"/>
        <v>3.5985093829022672</v>
      </c>
    </row>
    <row r="33" spans="1:10" ht="16.5" thickBot="1" x14ac:dyDescent="0.3">
      <c r="A33" s="120" t="s">
        <v>14</v>
      </c>
      <c r="B33" s="121"/>
      <c r="C33" s="121"/>
      <c r="D33" s="121"/>
      <c r="E33" s="121"/>
      <c r="F33" s="121"/>
      <c r="G33" s="121"/>
      <c r="H33" s="121"/>
      <c r="I33" s="121"/>
      <c r="J33" s="122"/>
    </row>
    <row r="34" spans="1:10" ht="16.5" thickBot="1" x14ac:dyDescent="0.3">
      <c r="A34" s="94" t="s">
        <v>22</v>
      </c>
      <c r="B34" s="113">
        <v>11151</v>
      </c>
      <c r="C34" s="113">
        <v>1087</v>
      </c>
      <c r="D34" s="113">
        <v>2098</v>
      </c>
      <c r="E34" s="113">
        <v>2635</v>
      </c>
      <c r="F34" s="113">
        <v>821</v>
      </c>
      <c r="G34" s="113">
        <v>1271</v>
      </c>
      <c r="H34" s="113">
        <v>1598</v>
      </c>
      <c r="I34" s="113">
        <v>20661</v>
      </c>
      <c r="J34" s="113">
        <v>5630</v>
      </c>
    </row>
    <row r="35" spans="1:10" ht="16.5" thickBot="1" x14ac:dyDescent="0.3">
      <c r="A35" s="93" t="s">
        <v>21</v>
      </c>
      <c r="B35" s="114">
        <v>11151</v>
      </c>
      <c r="C35" s="114">
        <v>1087</v>
      </c>
      <c r="D35" s="114">
        <v>2098</v>
      </c>
      <c r="E35" s="114">
        <v>2635</v>
      </c>
      <c r="F35" s="114">
        <v>821</v>
      </c>
      <c r="G35" s="114">
        <v>1271</v>
      </c>
      <c r="H35" s="114">
        <v>1598</v>
      </c>
      <c r="I35" s="114">
        <v>20661</v>
      </c>
      <c r="J35" s="114">
        <v>5630</v>
      </c>
    </row>
    <row r="36" spans="1:10" ht="16.5" thickBot="1" x14ac:dyDescent="0.3">
      <c r="A36" s="94" t="s">
        <v>11</v>
      </c>
      <c r="B36" s="96">
        <v>100</v>
      </c>
      <c r="C36" s="96">
        <v>100</v>
      </c>
      <c r="D36" s="96">
        <v>100</v>
      </c>
      <c r="E36" s="96">
        <v>100</v>
      </c>
      <c r="F36" s="96">
        <v>100</v>
      </c>
      <c r="G36" s="96">
        <v>100</v>
      </c>
      <c r="H36" s="96">
        <v>100</v>
      </c>
      <c r="I36" s="96">
        <v>100</v>
      </c>
      <c r="J36" s="96">
        <v>100</v>
      </c>
    </row>
    <row r="37" spans="1:10" ht="16.5" thickBot="1" x14ac:dyDescent="0.3">
      <c r="A37" s="95" t="s">
        <v>23</v>
      </c>
      <c r="B37" s="12">
        <v>75827</v>
      </c>
      <c r="C37" s="12">
        <v>5381</v>
      </c>
      <c r="D37" s="12">
        <v>10091</v>
      </c>
      <c r="E37" s="12">
        <v>13412</v>
      </c>
      <c r="F37" s="12">
        <v>3933</v>
      </c>
      <c r="G37" s="12">
        <v>5415</v>
      </c>
      <c r="H37" s="12">
        <v>7303</v>
      </c>
      <c r="I37" s="12">
        <v>121362</v>
      </c>
      <c r="J37" s="12">
        <v>22576</v>
      </c>
    </row>
    <row r="38" spans="1:10" ht="16.5" thickBot="1" x14ac:dyDescent="0.3">
      <c r="A38" s="28" t="s">
        <v>10</v>
      </c>
      <c r="B38" s="50">
        <v>6.8</v>
      </c>
      <c r="C38" s="50">
        <v>4.95</v>
      </c>
      <c r="D38" s="50">
        <v>4.8099999999999996</v>
      </c>
      <c r="E38" s="50">
        <v>5.09</v>
      </c>
      <c r="F38" s="50">
        <v>4.79</v>
      </c>
      <c r="G38" s="50">
        <v>4.26</v>
      </c>
      <c r="H38" s="50">
        <v>4.57</v>
      </c>
      <c r="I38" s="50">
        <v>5.04</v>
      </c>
      <c r="J38" s="50">
        <v>4.01</v>
      </c>
    </row>
    <row r="39" spans="1:10" ht="16.5" thickBot="1" x14ac:dyDescent="0.3">
      <c r="A39" s="120" t="s">
        <v>15</v>
      </c>
      <c r="B39" s="121"/>
      <c r="C39" s="121"/>
      <c r="D39" s="121"/>
      <c r="E39" s="121"/>
      <c r="F39" s="121"/>
      <c r="G39" s="121"/>
      <c r="H39" s="121"/>
      <c r="I39" s="121"/>
      <c r="J39" s="122"/>
    </row>
    <row r="40" spans="1:10" ht="16.5" thickBot="1" x14ac:dyDescent="0.3">
      <c r="A40" s="23" t="s">
        <v>22</v>
      </c>
      <c r="B40" s="90">
        <v>54586</v>
      </c>
      <c r="C40" s="59">
        <v>4084</v>
      </c>
      <c r="D40" s="59">
        <v>16652</v>
      </c>
      <c r="E40" s="59">
        <v>12157</v>
      </c>
      <c r="F40" s="59">
        <v>2061</v>
      </c>
      <c r="G40" s="59">
        <v>6777</v>
      </c>
      <c r="H40" s="59">
        <v>5763</v>
      </c>
      <c r="I40" s="59">
        <v>102080</v>
      </c>
      <c r="J40" s="59">
        <v>32053</v>
      </c>
    </row>
    <row r="41" spans="1:10" ht="16.5" thickBot="1" x14ac:dyDescent="0.3">
      <c r="A41" s="24" t="s">
        <v>21</v>
      </c>
      <c r="B41" s="4">
        <v>54586</v>
      </c>
      <c r="C41" s="4">
        <v>4084</v>
      </c>
      <c r="D41" s="4">
        <v>16652</v>
      </c>
      <c r="E41" s="4">
        <v>12157</v>
      </c>
      <c r="F41" s="4">
        <v>2061</v>
      </c>
      <c r="G41" s="4">
        <v>6777</v>
      </c>
      <c r="H41" s="4">
        <v>5763</v>
      </c>
      <c r="I41" s="4">
        <v>102080</v>
      </c>
      <c r="J41" s="5">
        <v>32053</v>
      </c>
    </row>
    <row r="42" spans="1:10" ht="16.5" thickBot="1" x14ac:dyDescent="0.3">
      <c r="A42" s="25" t="s">
        <v>11</v>
      </c>
      <c r="B42" s="15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7">
        <v>100</v>
      </c>
      <c r="J42" s="16">
        <v>100</v>
      </c>
    </row>
    <row r="43" spans="1:10" ht="16.5" thickBot="1" x14ac:dyDescent="0.3">
      <c r="A43" s="26" t="s">
        <v>23</v>
      </c>
      <c r="B43" s="61">
        <v>324388.7</v>
      </c>
      <c r="C43" s="62">
        <v>16974.400000000001</v>
      </c>
      <c r="D43" s="62">
        <v>90396.6</v>
      </c>
      <c r="E43" s="62">
        <v>61752.6</v>
      </c>
      <c r="F43" s="62">
        <v>9994.5</v>
      </c>
      <c r="G43" s="62">
        <v>26778.9</v>
      </c>
      <c r="H43" s="63">
        <v>26845.200000000001</v>
      </c>
      <c r="I43" s="77">
        <v>557672.9</v>
      </c>
      <c r="J43" s="65">
        <v>114446</v>
      </c>
    </row>
    <row r="44" spans="1:10" ht="16.5" thickBot="1" x14ac:dyDescent="0.3">
      <c r="A44" s="28" t="s">
        <v>10</v>
      </c>
      <c r="B44" s="18">
        <f>B43/B41</f>
        <v>5.9427087531601508</v>
      </c>
      <c r="C44" s="18">
        <f t="shared" ref="C44:J44" si="3">C43/C41</f>
        <v>4.1563173359451522</v>
      </c>
      <c r="D44" s="18">
        <f t="shared" si="3"/>
        <v>5.4285731443670437</v>
      </c>
      <c r="E44" s="18">
        <f t="shared" si="3"/>
        <v>5.0795920046063996</v>
      </c>
      <c r="F44" s="18">
        <f t="shared" si="3"/>
        <v>4.8493449781659388</v>
      </c>
      <c r="G44" s="18">
        <f t="shared" si="3"/>
        <v>3.9514386896857019</v>
      </c>
      <c r="H44" s="18">
        <f t="shared" si="3"/>
        <v>4.6581988547631443</v>
      </c>
      <c r="I44" s="18">
        <f t="shared" si="3"/>
        <v>5.4630965909090907</v>
      </c>
      <c r="J44" s="18">
        <f t="shared" si="3"/>
        <v>3.5705238199232521</v>
      </c>
    </row>
    <row r="45" spans="1:10" ht="16.5" thickBot="1" x14ac:dyDescent="0.3">
      <c r="A45" s="123" t="s">
        <v>31</v>
      </c>
      <c r="B45" s="124"/>
      <c r="C45" s="124"/>
      <c r="D45" s="124"/>
      <c r="E45" s="124"/>
      <c r="F45" s="124"/>
      <c r="G45" s="124"/>
      <c r="H45" s="124"/>
      <c r="I45" s="124"/>
      <c r="J45" s="125"/>
    </row>
    <row r="46" spans="1:10" ht="16.5" thickBot="1" x14ac:dyDescent="0.3">
      <c r="A46" s="23" t="s">
        <v>22</v>
      </c>
      <c r="B46" s="76">
        <v>50521</v>
      </c>
      <c r="C46" s="74">
        <v>3297</v>
      </c>
      <c r="D46" s="74">
        <v>5410</v>
      </c>
      <c r="E46" s="74">
        <v>17334</v>
      </c>
      <c r="F46" s="74">
        <v>646</v>
      </c>
      <c r="G46" s="74">
        <v>1882</v>
      </c>
      <c r="H46" s="74">
        <v>4714</v>
      </c>
      <c r="I46" s="74">
        <f>SUM(B46:H46)</f>
        <v>83804</v>
      </c>
      <c r="J46" s="74">
        <v>24775</v>
      </c>
    </row>
    <row r="47" spans="1:10" ht="16.5" thickBot="1" x14ac:dyDescent="0.3">
      <c r="A47" s="24" t="s">
        <v>21</v>
      </c>
      <c r="B47" s="58">
        <v>50521</v>
      </c>
      <c r="C47" s="58">
        <v>3297</v>
      </c>
      <c r="D47" s="58">
        <v>5410</v>
      </c>
      <c r="E47" s="58">
        <v>17334</v>
      </c>
      <c r="F47" s="58">
        <v>646</v>
      </c>
      <c r="G47" s="58">
        <v>1882</v>
      </c>
      <c r="H47" s="78">
        <v>4714</v>
      </c>
      <c r="I47" s="79">
        <v>83804</v>
      </c>
      <c r="J47" s="58">
        <v>24775</v>
      </c>
    </row>
    <row r="48" spans="1:10" ht="16.5" thickBot="1" x14ac:dyDescent="0.3">
      <c r="A48" s="25" t="s">
        <v>11</v>
      </c>
      <c r="B48" s="15">
        <v>100</v>
      </c>
      <c r="C48" s="15">
        <v>100</v>
      </c>
      <c r="D48" s="15">
        <v>100</v>
      </c>
      <c r="E48" s="15">
        <v>100</v>
      </c>
      <c r="F48" s="15">
        <v>100</v>
      </c>
      <c r="G48" s="15">
        <v>100</v>
      </c>
      <c r="H48" s="51">
        <v>100</v>
      </c>
      <c r="I48" s="14">
        <v>100</v>
      </c>
      <c r="J48" s="15">
        <v>100</v>
      </c>
    </row>
    <row r="49" spans="1:10" ht="16.5" thickBot="1" x14ac:dyDescent="0.3">
      <c r="A49" s="26" t="s">
        <v>23</v>
      </c>
      <c r="B49" s="62">
        <v>349727</v>
      </c>
      <c r="C49" s="62">
        <v>18053</v>
      </c>
      <c r="D49" s="62">
        <v>30064</v>
      </c>
      <c r="E49" s="62">
        <v>102785</v>
      </c>
      <c r="F49" s="62">
        <v>3508</v>
      </c>
      <c r="G49" s="62">
        <v>7847</v>
      </c>
      <c r="H49" s="63">
        <v>25766</v>
      </c>
      <c r="I49" s="80">
        <v>537750</v>
      </c>
      <c r="J49" s="62">
        <v>86910</v>
      </c>
    </row>
    <row r="50" spans="1:10" ht="16.5" thickBot="1" x14ac:dyDescent="0.3">
      <c r="A50" s="30" t="s">
        <v>10</v>
      </c>
      <c r="B50" s="47">
        <v>6.92</v>
      </c>
      <c r="C50" s="47">
        <v>5.48</v>
      </c>
      <c r="D50" s="47">
        <v>5.56</v>
      </c>
      <c r="E50" s="47">
        <v>5.93</v>
      </c>
      <c r="F50" s="47">
        <v>5.43</v>
      </c>
      <c r="G50" s="47">
        <v>4.17</v>
      </c>
      <c r="H50" s="48">
        <v>5.47</v>
      </c>
      <c r="I50" s="49">
        <v>6.42</v>
      </c>
      <c r="J50" s="47">
        <v>3.51</v>
      </c>
    </row>
    <row r="51" spans="1:10" ht="16.5" thickBot="1" x14ac:dyDescent="0.3">
      <c r="A51" s="120" t="s">
        <v>16</v>
      </c>
      <c r="B51" s="121"/>
      <c r="C51" s="121"/>
      <c r="D51" s="121"/>
      <c r="E51" s="121"/>
      <c r="F51" s="121"/>
      <c r="G51" s="121"/>
      <c r="H51" s="121"/>
      <c r="I51" s="121"/>
      <c r="J51" s="122"/>
    </row>
    <row r="52" spans="1:10" ht="16.5" thickBot="1" x14ac:dyDescent="0.3">
      <c r="A52" s="23" t="s">
        <v>22</v>
      </c>
      <c r="B52" s="71">
        <v>68715</v>
      </c>
      <c r="C52" s="72">
        <v>3372</v>
      </c>
      <c r="D52" s="72">
        <v>11831</v>
      </c>
      <c r="E52" s="72">
        <v>36102</v>
      </c>
      <c r="F52" s="72">
        <v>3732</v>
      </c>
      <c r="G52" s="72">
        <v>5823</v>
      </c>
      <c r="H52" s="72">
        <v>4673</v>
      </c>
      <c r="I52" s="72">
        <f>SUM(B52:H52)</f>
        <v>134248</v>
      </c>
      <c r="J52" s="72">
        <v>37550</v>
      </c>
    </row>
    <row r="53" spans="1:10" ht="16.5" thickBot="1" x14ac:dyDescent="0.3">
      <c r="A53" s="24" t="s">
        <v>21</v>
      </c>
      <c r="B53" s="4">
        <v>68715</v>
      </c>
      <c r="C53" s="4">
        <v>3372</v>
      </c>
      <c r="D53" s="4">
        <v>11831</v>
      </c>
      <c r="E53" s="4">
        <v>36102</v>
      </c>
      <c r="F53" s="4">
        <v>3732</v>
      </c>
      <c r="G53" s="4">
        <v>5823</v>
      </c>
      <c r="H53" s="4">
        <v>4673</v>
      </c>
      <c r="I53" s="4">
        <v>134248</v>
      </c>
      <c r="J53" s="5">
        <v>37550</v>
      </c>
    </row>
    <row r="54" spans="1:10" ht="16.5" thickBot="1" x14ac:dyDescent="0.3">
      <c r="A54" s="25" t="s">
        <v>11</v>
      </c>
      <c r="B54" s="15">
        <v>100</v>
      </c>
      <c r="C54" s="15">
        <v>100</v>
      </c>
      <c r="D54" s="15">
        <v>100</v>
      </c>
      <c r="E54" s="15">
        <v>100</v>
      </c>
      <c r="F54" s="15">
        <v>100</v>
      </c>
      <c r="G54" s="15">
        <v>100</v>
      </c>
      <c r="H54" s="15">
        <v>100</v>
      </c>
      <c r="I54" s="17">
        <v>100</v>
      </c>
      <c r="J54" s="16">
        <v>100</v>
      </c>
    </row>
    <row r="55" spans="1:10" ht="16.5" thickBot="1" x14ac:dyDescent="0.3">
      <c r="A55" s="26" t="s">
        <v>23</v>
      </c>
      <c r="B55" s="6">
        <v>420635</v>
      </c>
      <c r="C55" s="7">
        <v>12761</v>
      </c>
      <c r="D55" s="7">
        <v>65503</v>
      </c>
      <c r="E55" s="7">
        <v>175412</v>
      </c>
      <c r="F55" s="7">
        <v>19866</v>
      </c>
      <c r="G55" s="7">
        <v>25944</v>
      </c>
      <c r="H55" s="8">
        <v>25357</v>
      </c>
      <c r="I55" s="10">
        <v>745478</v>
      </c>
      <c r="J55" s="11">
        <v>131341</v>
      </c>
    </row>
    <row r="56" spans="1:10" ht="16.5" thickBot="1" x14ac:dyDescent="0.3">
      <c r="A56" s="27" t="s">
        <v>10</v>
      </c>
      <c r="B56" s="18">
        <v>6.12</v>
      </c>
      <c r="C56" s="18">
        <v>3.78</v>
      </c>
      <c r="D56" s="18">
        <v>5.53</v>
      </c>
      <c r="E56" s="18">
        <v>4.8600000000000003</v>
      </c>
      <c r="F56" s="18">
        <v>5.32</v>
      </c>
      <c r="G56" s="18">
        <v>4.46</v>
      </c>
      <c r="H56" s="18">
        <v>5.43</v>
      </c>
      <c r="I56" s="18">
        <v>5.55</v>
      </c>
      <c r="J56" s="18">
        <v>3.5</v>
      </c>
    </row>
    <row r="57" spans="1:10" ht="16.5" thickBot="1" x14ac:dyDescent="0.3">
      <c r="A57" s="120" t="s">
        <v>17</v>
      </c>
      <c r="B57" s="121"/>
      <c r="C57" s="121"/>
      <c r="D57" s="121"/>
      <c r="E57" s="121"/>
      <c r="F57" s="121"/>
      <c r="G57" s="121"/>
      <c r="H57" s="121"/>
      <c r="I57" s="121"/>
      <c r="J57" s="122"/>
    </row>
    <row r="58" spans="1:10" ht="16.5" thickBot="1" x14ac:dyDescent="0.3">
      <c r="A58" s="31" t="s">
        <v>22</v>
      </c>
      <c r="B58" s="71">
        <v>109513</v>
      </c>
      <c r="C58" s="72">
        <v>4616</v>
      </c>
      <c r="D58" s="72">
        <v>5943</v>
      </c>
      <c r="E58" s="72">
        <v>34930</v>
      </c>
      <c r="F58" s="72">
        <v>2039</v>
      </c>
      <c r="G58" s="72">
        <v>1193</v>
      </c>
      <c r="H58" s="72">
        <v>1837</v>
      </c>
      <c r="I58" s="72">
        <f>SUM(B58:H58)</f>
        <v>160071</v>
      </c>
      <c r="J58" s="72">
        <v>35273</v>
      </c>
    </row>
    <row r="59" spans="1:10" ht="16.5" thickBot="1" x14ac:dyDescent="0.3">
      <c r="A59" s="32" t="s">
        <v>21</v>
      </c>
      <c r="B59" s="4">
        <v>109513</v>
      </c>
      <c r="C59" s="4">
        <v>4616</v>
      </c>
      <c r="D59" s="4">
        <v>5943</v>
      </c>
      <c r="E59" s="4">
        <v>34930</v>
      </c>
      <c r="F59" s="4">
        <v>2039</v>
      </c>
      <c r="G59" s="4">
        <v>1193</v>
      </c>
      <c r="H59" s="4">
        <v>1837</v>
      </c>
      <c r="I59" s="4">
        <v>160071</v>
      </c>
      <c r="J59" s="5">
        <v>35273</v>
      </c>
    </row>
    <row r="60" spans="1:10" ht="16.5" thickBot="1" x14ac:dyDescent="0.3">
      <c r="A60" s="33" t="s">
        <v>11</v>
      </c>
      <c r="B60" s="15">
        <v>100</v>
      </c>
      <c r="C60" s="15">
        <v>100</v>
      </c>
      <c r="D60" s="15">
        <v>100</v>
      </c>
      <c r="E60" s="15">
        <v>100</v>
      </c>
      <c r="F60" s="15">
        <v>100</v>
      </c>
      <c r="G60" s="15">
        <v>100</v>
      </c>
      <c r="H60" s="15">
        <v>100</v>
      </c>
      <c r="I60" s="17">
        <v>100</v>
      </c>
      <c r="J60" s="16">
        <v>100</v>
      </c>
    </row>
    <row r="61" spans="1:10" ht="16.5" thickBot="1" x14ac:dyDescent="0.3">
      <c r="A61" s="34" t="s">
        <v>23</v>
      </c>
      <c r="B61" s="6">
        <v>664744</v>
      </c>
      <c r="C61" s="7">
        <v>22618</v>
      </c>
      <c r="D61" s="7">
        <v>31854</v>
      </c>
      <c r="E61" s="7">
        <v>174999</v>
      </c>
      <c r="F61" s="7">
        <v>9991</v>
      </c>
      <c r="G61" s="7">
        <v>4772</v>
      </c>
      <c r="H61" s="8">
        <v>9350</v>
      </c>
      <c r="I61" s="10">
        <v>918808</v>
      </c>
      <c r="J61" s="11">
        <v>112874</v>
      </c>
    </row>
    <row r="62" spans="1:10" ht="16.5" thickBot="1" x14ac:dyDescent="0.3">
      <c r="A62" s="35" t="s">
        <v>10</v>
      </c>
      <c r="B62" s="52">
        <v>6.07</v>
      </c>
      <c r="C62" s="19">
        <v>4.9000000000000004</v>
      </c>
      <c r="D62" s="53">
        <v>5.36</v>
      </c>
      <c r="E62" s="53">
        <v>5.01</v>
      </c>
      <c r="F62" s="19">
        <v>4.9000000000000004</v>
      </c>
      <c r="G62" s="19">
        <v>4</v>
      </c>
      <c r="H62" s="54">
        <v>5.09</v>
      </c>
      <c r="I62" s="55">
        <v>5.74</v>
      </c>
      <c r="J62" s="18">
        <v>3.2</v>
      </c>
    </row>
    <row r="63" spans="1:10" ht="16.5" thickBot="1" x14ac:dyDescent="0.3">
      <c r="A63" s="120" t="s">
        <v>18</v>
      </c>
      <c r="B63" s="121"/>
      <c r="C63" s="121"/>
      <c r="D63" s="121"/>
      <c r="E63" s="121"/>
      <c r="F63" s="121"/>
      <c r="G63" s="121"/>
      <c r="H63" s="121"/>
      <c r="I63" s="121"/>
      <c r="J63" s="122"/>
    </row>
    <row r="64" spans="1:10" ht="16.5" thickBot="1" x14ac:dyDescent="0.3">
      <c r="A64" s="23" t="s">
        <v>22</v>
      </c>
      <c r="B64" s="98">
        <v>49414</v>
      </c>
      <c r="C64" s="98">
        <v>2792</v>
      </c>
      <c r="D64" s="98">
        <v>2856</v>
      </c>
      <c r="E64" s="98">
        <v>34506</v>
      </c>
      <c r="F64" s="98">
        <v>936</v>
      </c>
      <c r="G64" s="98">
        <v>1880</v>
      </c>
      <c r="H64" s="98">
        <v>1431</v>
      </c>
      <c r="I64" s="98">
        <v>93815</v>
      </c>
      <c r="J64" s="98">
        <v>23147</v>
      </c>
    </row>
    <row r="65" spans="1:10" ht="16.5" thickBot="1" x14ac:dyDescent="0.3">
      <c r="A65" s="86" t="s">
        <v>21</v>
      </c>
      <c r="B65" s="83">
        <v>49414</v>
      </c>
      <c r="C65" s="83">
        <v>2792</v>
      </c>
      <c r="D65" s="83">
        <v>2856</v>
      </c>
      <c r="E65" s="83">
        <v>34506</v>
      </c>
      <c r="F65" s="83">
        <v>936</v>
      </c>
      <c r="G65" s="83">
        <v>1880</v>
      </c>
      <c r="H65" s="83">
        <v>1431</v>
      </c>
      <c r="I65" s="83">
        <v>93815</v>
      </c>
      <c r="J65" s="83">
        <v>23147</v>
      </c>
    </row>
    <row r="66" spans="1:10" ht="16.5" thickBot="1" x14ac:dyDescent="0.3">
      <c r="A66" s="23" t="s">
        <v>11</v>
      </c>
      <c r="B66" s="44">
        <v>100</v>
      </c>
      <c r="C66" s="44">
        <v>100</v>
      </c>
      <c r="D66" s="44">
        <v>100</v>
      </c>
      <c r="E66" s="44">
        <v>100</v>
      </c>
      <c r="F66" s="44">
        <v>100</v>
      </c>
      <c r="G66" s="44">
        <v>100</v>
      </c>
      <c r="H66" s="44">
        <v>100</v>
      </c>
      <c r="I66" s="44">
        <v>100</v>
      </c>
      <c r="J66" s="44">
        <v>100</v>
      </c>
    </row>
    <row r="67" spans="1:10" ht="16.5" thickBot="1" x14ac:dyDescent="0.3">
      <c r="A67" s="87" t="s">
        <v>23</v>
      </c>
      <c r="B67" s="12">
        <v>376248</v>
      </c>
      <c r="C67" s="12">
        <v>15428</v>
      </c>
      <c r="D67" s="12">
        <v>16554</v>
      </c>
      <c r="E67" s="12">
        <v>240294</v>
      </c>
      <c r="F67" s="12">
        <v>4859</v>
      </c>
      <c r="G67" s="12">
        <v>6922</v>
      </c>
      <c r="H67" s="12">
        <v>8062</v>
      </c>
      <c r="I67" s="12">
        <v>668367</v>
      </c>
      <c r="J67" s="12">
        <v>80100</v>
      </c>
    </row>
    <row r="68" spans="1:10" ht="16.5" thickBot="1" x14ac:dyDescent="0.3">
      <c r="A68" s="88" t="s">
        <v>10</v>
      </c>
      <c r="B68" s="68">
        <v>7.61</v>
      </c>
      <c r="C68" s="68">
        <v>5.53</v>
      </c>
      <c r="D68" s="68">
        <v>5.8</v>
      </c>
      <c r="E68" s="68">
        <v>6.96</v>
      </c>
      <c r="F68" s="68">
        <v>5.19</v>
      </c>
      <c r="G68" s="68">
        <v>3.68</v>
      </c>
      <c r="H68" s="68">
        <v>5.63</v>
      </c>
      <c r="I68" s="68">
        <v>7.12</v>
      </c>
      <c r="J68" s="68">
        <v>3.46</v>
      </c>
    </row>
    <row r="69" spans="1:10" ht="16.5" thickBot="1" x14ac:dyDescent="0.3">
      <c r="A69" s="123" t="s">
        <v>30</v>
      </c>
      <c r="B69" s="124"/>
      <c r="C69" s="124"/>
      <c r="D69" s="124"/>
      <c r="E69" s="124"/>
      <c r="F69" s="124"/>
      <c r="G69" s="124"/>
      <c r="H69" s="124"/>
      <c r="I69" s="124"/>
      <c r="J69" s="125"/>
    </row>
    <row r="70" spans="1:10" ht="16.5" thickBot="1" x14ac:dyDescent="0.3">
      <c r="A70" s="94" t="s">
        <v>22</v>
      </c>
      <c r="B70" s="98">
        <v>32619</v>
      </c>
      <c r="C70" s="98">
        <v>2393</v>
      </c>
      <c r="D70" s="98">
        <v>2649</v>
      </c>
      <c r="E70" s="98">
        <v>8634</v>
      </c>
      <c r="F70" s="98">
        <v>99</v>
      </c>
      <c r="G70" s="98">
        <v>1163</v>
      </c>
      <c r="H70" s="98">
        <v>462</v>
      </c>
      <c r="I70" s="98">
        <v>48019</v>
      </c>
      <c r="J70" s="99">
        <v>12608</v>
      </c>
    </row>
    <row r="71" spans="1:10" ht="16.5" thickBot="1" x14ac:dyDescent="0.3">
      <c r="A71" s="93" t="s">
        <v>21</v>
      </c>
      <c r="B71" s="83">
        <v>32619</v>
      </c>
      <c r="C71" s="83">
        <v>2393</v>
      </c>
      <c r="D71" s="83">
        <v>2649</v>
      </c>
      <c r="E71" s="83">
        <v>8634</v>
      </c>
      <c r="F71" s="83">
        <v>99</v>
      </c>
      <c r="G71" s="83">
        <v>1163</v>
      </c>
      <c r="H71" s="83">
        <v>462</v>
      </c>
      <c r="I71" s="83">
        <v>48019</v>
      </c>
      <c r="J71" s="111">
        <v>12608</v>
      </c>
    </row>
    <row r="72" spans="1:10" ht="16.5" thickBot="1" x14ac:dyDescent="0.3">
      <c r="A72" s="94" t="s">
        <v>11</v>
      </c>
      <c r="B72" s="44">
        <f>B71/B70*100</f>
        <v>100</v>
      </c>
      <c r="C72" s="44">
        <f>C71/C70*100</f>
        <v>100</v>
      </c>
      <c r="D72" s="44">
        <f t="shared" ref="D72:J72" si="4">(D71/D70*100)</f>
        <v>100</v>
      </c>
      <c r="E72" s="44">
        <f t="shared" si="4"/>
        <v>100</v>
      </c>
      <c r="F72" s="44">
        <f t="shared" si="4"/>
        <v>100</v>
      </c>
      <c r="G72" s="44">
        <f t="shared" si="4"/>
        <v>100</v>
      </c>
      <c r="H72" s="44">
        <f t="shared" si="4"/>
        <v>100</v>
      </c>
      <c r="I72" s="44">
        <v>100</v>
      </c>
      <c r="J72" s="97">
        <f t="shared" si="4"/>
        <v>100</v>
      </c>
    </row>
    <row r="73" spans="1:10" ht="16.5" thickBot="1" x14ac:dyDescent="0.3">
      <c r="A73" s="95" t="s">
        <v>23</v>
      </c>
      <c r="B73" s="84">
        <v>233714.2</v>
      </c>
      <c r="C73" s="84">
        <v>12107.56</v>
      </c>
      <c r="D73" s="84">
        <v>14221.77</v>
      </c>
      <c r="E73" s="84">
        <v>56578.13</v>
      </c>
      <c r="F73" s="84">
        <v>621.64</v>
      </c>
      <c r="G73" s="84">
        <v>3915.95</v>
      </c>
      <c r="H73" s="84">
        <v>1762.35</v>
      </c>
      <c r="I73" s="84">
        <v>322921.59999999998</v>
      </c>
      <c r="J73" s="112">
        <v>42092.62</v>
      </c>
    </row>
    <row r="74" spans="1:10" ht="16.5" thickBot="1" x14ac:dyDescent="0.3">
      <c r="A74" s="28" t="s">
        <v>10</v>
      </c>
      <c r="B74" s="50">
        <v>7.16</v>
      </c>
      <c r="C74" s="50">
        <v>5.0599999999999996</v>
      </c>
      <c r="D74" s="50">
        <v>5.37</v>
      </c>
      <c r="E74" s="50">
        <v>6.55</v>
      </c>
      <c r="F74" s="50">
        <v>6.28</v>
      </c>
      <c r="G74" s="50">
        <v>3.37</v>
      </c>
      <c r="H74" s="50">
        <v>3.81</v>
      </c>
      <c r="I74" s="50">
        <v>6.72</v>
      </c>
      <c r="J74" s="100">
        <v>3.34</v>
      </c>
    </row>
    <row r="75" spans="1:10" ht="16.5" thickBot="1" x14ac:dyDescent="0.3">
      <c r="A75" s="120" t="s">
        <v>29</v>
      </c>
      <c r="B75" s="121"/>
      <c r="C75" s="121"/>
      <c r="D75" s="121"/>
      <c r="E75" s="121"/>
      <c r="F75" s="121"/>
      <c r="G75" s="121"/>
      <c r="H75" s="121"/>
      <c r="I75" s="121"/>
      <c r="J75" s="122"/>
    </row>
    <row r="76" spans="1:10" ht="16.5" thickBot="1" x14ac:dyDescent="0.3">
      <c r="A76" s="23" t="s">
        <v>22</v>
      </c>
      <c r="B76" s="76">
        <v>38415</v>
      </c>
      <c r="C76" s="74">
        <v>2426</v>
      </c>
      <c r="D76" s="74">
        <v>5170</v>
      </c>
      <c r="E76" s="74">
        <v>13645</v>
      </c>
      <c r="F76" s="74">
        <v>892</v>
      </c>
      <c r="G76" s="74">
        <v>2145</v>
      </c>
      <c r="H76" s="74">
        <v>1485</v>
      </c>
      <c r="I76" s="74">
        <f>SUM(B76:H76)</f>
        <v>64178</v>
      </c>
      <c r="J76" s="74">
        <v>17373</v>
      </c>
    </row>
    <row r="77" spans="1:10" ht="16.5" thickBot="1" x14ac:dyDescent="0.3">
      <c r="A77" s="24" t="s">
        <v>21</v>
      </c>
      <c r="B77" s="58">
        <v>38415.4</v>
      </c>
      <c r="C77" s="58">
        <v>2425.91</v>
      </c>
      <c r="D77" s="58">
        <v>5169.74</v>
      </c>
      <c r="E77" s="58">
        <v>13645</v>
      </c>
      <c r="F77" s="58">
        <v>892.14</v>
      </c>
      <c r="G77" s="58">
        <v>2144.61</v>
      </c>
      <c r="H77" s="58">
        <v>1484.61</v>
      </c>
      <c r="I77" s="58">
        <v>64178</v>
      </c>
      <c r="J77" s="60">
        <v>17373</v>
      </c>
    </row>
    <row r="78" spans="1:10" ht="16.5" thickBot="1" x14ac:dyDescent="0.3">
      <c r="A78" s="25" t="s">
        <v>11</v>
      </c>
      <c r="B78" s="15">
        <v>100</v>
      </c>
      <c r="C78" s="15">
        <v>100</v>
      </c>
      <c r="D78" s="15">
        <v>100</v>
      </c>
      <c r="E78" s="15">
        <v>100</v>
      </c>
      <c r="F78" s="15">
        <v>100</v>
      </c>
      <c r="G78" s="15">
        <v>100</v>
      </c>
      <c r="H78" s="15">
        <v>100</v>
      </c>
      <c r="I78" s="17">
        <v>100</v>
      </c>
      <c r="J78" s="16">
        <v>100</v>
      </c>
    </row>
    <row r="79" spans="1:10" ht="16.5" thickBot="1" x14ac:dyDescent="0.3">
      <c r="A79" s="26" t="s">
        <v>23</v>
      </c>
      <c r="B79" s="61">
        <v>256786.83</v>
      </c>
      <c r="C79" s="62">
        <v>12298.36</v>
      </c>
      <c r="D79" s="62">
        <v>28448.73</v>
      </c>
      <c r="E79" s="62">
        <v>73680.639999999999</v>
      </c>
      <c r="F79" s="62">
        <v>3953.52</v>
      </c>
      <c r="G79" s="62">
        <v>10662.22</v>
      </c>
      <c r="H79" s="63">
        <v>7970.08</v>
      </c>
      <c r="I79" s="77">
        <v>393800.38</v>
      </c>
      <c r="J79" s="65">
        <v>56746.3</v>
      </c>
    </row>
    <row r="80" spans="1:10" ht="16.5" thickBot="1" x14ac:dyDescent="0.3">
      <c r="A80" s="27" t="s">
        <v>10</v>
      </c>
      <c r="B80" s="18">
        <v>6.68</v>
      </c>
      <c r="C80" s="19">
        <v>5.07</v>
      </c>
      <c r="D80" s="19">
        <v>5.5</v>
      </c>
      <c r="E80" s="19">
        <v>5.4</v>
      </c>
      <c r="F80" s="19">
        <v>4.43</v>
      </c>
      <c r="G80" s="19">
        <v>4.97</v>
      </c>
      <c r="H80" s="20">
        <v>5.37</v>
      </c>
      <c r="I80" s="45">
        <v>6.14</v>
      </c>
      <c r="J80" s="18">
        <v>3.27</v>
      </c>
    </row>
    <row r="81" spans="1:10" ht="15.75" x14ac:dyDescent="0.25">
      <c r="A81" s="1" t="s">
        <v>19</v>
      </c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3" t="s">
        <v>20</v>
      </c>
      <c r="B82" s="2"/>
      <c r="C82" s="2"/>
      <c r="D82" s="2"/>
      <c r="E82" s="2"/>
      <c r="F82" s="2"/>
      <c r="G82" s="2"/>
      <c r="H82" s="2"/>
      <c r="I82" s="2"/>
      <c r="J82" s="2"/>
    </row>
    <row r="84" spans="1:10" ht="16.5" thickBot="1" x14ac:dyDescent="0.3">
      <c r="A84" s="116" t="s">
        <v>24</v>
      </c>
      <c r="B84" s="116"/>
      <c r="C84" s="116"/>
      <c r="D84" s="116"/>
      <c r="E84" s="116"/>
      <c r="F84" s="116"/>
      <c r="G84" s="116"/>
      <c r="H84" s="116"/>
      <c r="I84" s="116"/>
      <c r="J84" s="116"/>
    </row>
    <row r="85" spans="1:10" ht="15.75" thickBot="1" x14ac:dyDescent="0.3">
      <c r="A85" s="126" t="s">
        <v>25</v>
      </c>
      <c r="B85" s="127"/>
      <c r="C85" s="127"/>
      <c r="D85" s="127"/>
      <c r="E85" s="127"/>
      <c r="F85" s="127"/>
      <c r="G85" s="127"/>
      <c r="H85" s="127"/>
      <c r="I85" s="127"/>
      <c r="J85" s="128"/>
    </row>
    <row r="86" spans="1:10" ht="31.5" thickTop="1" thickBot="1" x14ac:dyDescent="0.3">
      <c r="A86" s="36" t="s">
        <v>33</v>
      </c>
      <c r="B86" s="37" t="s">
        <v>0</v>
      </c>
      <c r="C86" s="37" t="s">
        <v>1</v>
      </c>
      <c r="D86" s="37" t="s">
        <v>2</v>
      </c>
      <c r="E86" s="37" t="s">
        <v>3</v>
      </c>
      <c r="F86" s="37" t="s">
        <v>4</v>
      </c>
      <c r="G86" s="37" t="s">
        <v>5</v>
      </c>
      <c r="H86" s="37" t="s">
        <v>6</v>
      </c>
      <c r="I86" s="38" t="s">
        <v>7</v>
      </c>
      <c r="J86" s="38" t="s">
        <v>8</v>
      </c>
    </row>
    <row r="87" spans="1:10" ht="16.5" thickTop="1" thickBot="1" x14ac:dyDescent="0.3">
      <c r="A87" s="39" t="s">
        <v>22</v>
      </c>
      <c r="B87" s="81">
        <f t="shared" ref="B87:J88" si="5">B76+B70+B64+B58+B52+B46+B40+B34+B28+B22+B16+B10+B4</f>
        <v>778199</v>
      </c>
      <c r="C87" s="81">
        <f t="shared" si="5"/>
        <v>51619</v>
      </c>
      <c r="D87" s="81">
        <f t="shared" si="5"/>
        <v>104540</v>
      </c>
      <c r="E87" s="81">
        <f t="shared" si="5"/>
        <v>261405</v>
      </c>
      <c r="F87" s="81">
        <f t="shared" si="5"/>
        <v>21980</v>
      </c>
      <c r="G87" s="81">
        <f t="shared" si="5"/>
        <v>42397</v>
      </c>
      <c r="H87" s="81">
        <f t="shared" si="5"/>
        <v>42890</v>
      </c>
      <c r="I87" s="81">
        <f t="shared" si="5"/>
        <v>1303030</v>
      </c>
      <c r="J87" s="81">
        <f t="shared" si="5"/>
        <v>366179</v>
      </c>
    </row>
    <row r="88" spans="1:10" ht="15.75" thickBot="1" x14ac:dyDescent="0.3">
      <c r="A88" s="40" t="s">
        <v>21</v>
      </c>
      <c r="B88" s="13">
        <f>B77+B71+B65+B59+B53+B47+B41+B35+B29+B23+B17+B11+B5</f>
        <v>778199.4</v>
      </c>
      <c r="C88" s="13">
        <f t="shared" si="5"/>
        <v>51618.91</v>
      </c>
      <c r="D88" s="13">
        <f t="shared" si="5"/>
        <v>104539.73999999999</v>
      </c>
      <c r="E88" s="13">
        <f t="shared" si="5"/>
        <v>261405</v>
      </c>
      <c r="F88" s="13">
        <f t="shared" si="5"/>
        <v>21980.14</v>
      </c>
      <c r="G88" s="13">
        <f t="shared" si="5"/>
        <v>42283.61</v>
      </c>
      <c r="H88" s="13">
        <f t="shared" si="5"/>
        <v>42889.61</v>
      </c>
      <c r="I88" s="13">
        <f>SUM(B88:H88)</f>
        <v>1302916.4100000001</v>
      </c>
      <c r="J88" s="13">
        <f t="shared" si="5"/>
        <v>366179</v>
      </c>
    </row>
    <row r="89" spans="1:10" ht="15.75" thickBot="1" x14ac:dyDescent="0.3">
      <c r="A89" s="41" t="s">
        <v>11</v>
      </c>
      <c r="B89" s="22">
        <f>B88/B87*100</f>
        <v>100.00005140073426</v>
      </c>
      <c r="C89" s="22">
        <f t="shared" ref="C89:H89" si="6">C88/C87*100</f>
        <v>99.999825645595621</v>
      </c>
      <c r="D89" s="22">
        <f t="shared" si="6"/>
        <v>99.999751291371723</v>
      </c>
      <c r="E89" s="22">
        <f t="shared" si="6"/>
        <v>100</v>
      </c>
      <c r="F89" s="22">
        <f t="shared" si="6"/>
        <v>100.00063694267516</v>
      </c>
      <c r="G89" s="22">
        <f t="shared" si="6"/>
        <v>99.732551831497517</v>
      </c>
      <c r="H89" s="22">
        <f t="shared" si="6"/>
        <v>99.999090697132203</v>
      </c>
      <c r="I89" s="22">
        <f>I88/I87*100</f>
        <v>99.991282625879691</v>
      </c>
      <c r="J89" s="22">
        <f>J88/J87*100</f>
        <v>100</v>
      </c>
    </row>
    <row r="90" spans="1:10" ht="15.75" thickBot="1" x14ac:dyDescent="0.3">
      <c r="A90" s="42" t="s">
        <v>23</v>
      </c>
      <c r="B90" s="13">
        <f>B79+B73+B67+B61+B55+B49+B43+B37+B31+B25+B19+B13+B7</f>
        <v>5098940.1900000004</v>
      </c>
      <c r="C90" s="13">
        <f t="shared" ref="C90:J90" si="7">C79+C73+C67+C61+C55+C49+C43+C37+C31+C25+C19+C13+C7</f>
        <v>253575.77000000002</v>
      </c>
      <c r="D90" s="13">
        <f t="shared" si="7"/>
        <v>578266.5</v>
      </c>
      <c r="E90" s="13">
        <f t="shared" si="7"/>
        <v>1461964.87</v>
      </c>
      <c r="F90" s="13">
        <f t="shared" si="7"/>
        <v>110714.39</v>
      </c>
      <c r="G90" s="13">
        <f t="shared" si="7"/>
        <v>176653.07</v>
      </c>
      <c r="H90" s="13">
        <f t="shared" si="7"/>
        <v>224121.33000000002</v>
      </c>
      <c r="I90" s="13">
        <f>SUM(B90:H90)</f>
        <v>7904236.120000001</v>
      </c>
      <c r="J90" s="13">
        <f t="shared" si="7"/>
        <v>1293245.4500000002</v>
      </c>
    </row>
    <row r="91" spans="1:10" ht="15.75" thickBot="1" x14ac:dyDescent="0.3">
      <c r="A91" s="41" t="s">
        <v>10</v>
      </c>
      <c r="B91" s="22">
        <f>B90/B88</f>
        <v>6.5522283748869512</v>
      </c>
      <c r="C91" s="22">
        <f t="shared" ref="C91:J91" si="8">C90/C88</f>
        <v>4.9124588256512975</v>
      </c>
      <c r="D91" s="22">
        <f t="shared" si="8"/>
        <v>5.5315471417855075</v>
      </c>
      <c r="E91" s="22">
        <f t="shared" si="8"/>
        <v>5.5927196113310771</v>
      </c>
      <c r="F91" s="22">
        <f t="shared" si="8"/>
        <v>5.037019327447414</v>
      </c>
      <c r="G91" s="22">
        <f t="shared" si="8"/>
        <v>4.1778142878529057</v>
      </c>
      <c r="H91" s="22">
        <f t="shared" si="8"/>
        <v>5.2255390058338138</v>
      </c>
      <c r="I91" s="22">
        <f t="shared" si="8"/>
        <v>6.0665719299674796</v>
      </c>
      <c r="J91" s="22">
        <f t="shared" si="8"/>
        <v>3.5317302466826339</v>
      </c>
    </row>
    <row r="93" spans="1:10" x14ac:dyDescent="0.25">
      <c r="G93" s="21"/>
      <c r="I93" s="21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  <rowBreaks count="2" manualBreakCount="2">
    <brk id="32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31.8.2015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Artouni Armine</cp:lastModifiedBy>
  <cp:lastPrinted>2015-08-31T08:34:37Z</cp:lastPrinted>
  <dcterms:created xsi:type="dcterms:W3CDTF">2015-07-04T08:45:01Z</dcterms:created>
  <dcterms:modified xsi:type="dcterms:W3CDTF">2015-08-31T11:18:27Z</dcterms:modified>
</cp:coreProperties>
</file>