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10043\Žňové zpravodajství\Žňové zpravodajství 2020\k 27. 7\"/>
    </mc:Choice>
  </mc:AlternateContent>
  <bookViews>
    <workbookView xWindow="0" yWindow="0" windowWidth="20370" windowHeight="9135" tabRatio="757" activeTab="3"/>
  </bookViews>
  <sheets>
    <sheet name="k 7.7. 2020" sheetId="27" r:id="rId1"/>
    <sheet name="k 13.7.2020" sheetId="28" r:id="rId2"/>
    <sheet name="k 20.7.2020" sheetId="29" r:id="rId3"/>
    <sheet name="k 27.7.2020" sheetId="30" r:id="rId4"/>
    <sheet name="k 3.8.2020" sheetId="31" r:id="rId5"/>
    <sheet name="k 10.8.2020" sheetId="32" r:id="rId6"/>
    <sheet name="k 17.8.2020" sheetId="33" r:id="rId7"/>
    <sheet name="k 24.8.2020" sheetId="34" r:id="rId8"/>
    <sheet name="k 31.8.2020" sheetId="35" r:id="rId9"/>
    <sheet name="k 7.9.2020" sheetId="36" r:id="rId10"/>
    <sheet name="k 14.9.2020" sheetId="37" r:id="rId11"/>
    <sheet name="k 21.9.2020" sheetId="38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30" l="1"/>
  <c r="J90" i="30" l="1"/>
  <c r="H90" i="30"/>
  <c r="G90" i="30"/>
  <c r="F90" i="30"/>
  <c r="E90" i="30"/>
  <c r="D90" i="30"/>
  <c r="C90" i="30"/>
  <c r="B90" i="30"/>
  <c r="J88" i="30"/>
  <c r="J89" i="30" s="1"/>
  <c r="H88" i="30"/>
  <c r="G88" i="30"/>
  <c r="G89" i="30" s="1"/>
  <c r="F88" i="30"/>
  <c r="F89" i="30" s="1"/>
  <c r="E88" i="30"/>
  <c r="E89" i="30" s="1"/>
  <c r="D88" i="30"/>
  <c r="D89" i="30" s="1"/>
  <c r="C88" i="30"/>
  <c r="C89" i="30" s="1"/>
  <c r="B88" i="30"/>
  <c r="B89" i="30" s="1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C80" i="30"/>
  <c r="B80" i="30"/>
  <c r="I79" i="30"/>
  <c r="J78" i="30"/>
  <c r="H78" i="30"/>
  <c r="G78" i="30"/>
  <c r="F78" i="30"/>
  <c r="E78" i="30"/>
  <c r="D78" i="30"/>
  <c r="C78" i="30"/>
  <c r="B78" i="30"/>
  <c r="I77" i="30"/>
  <c r="I78" i="30" s="1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I70" i="30"/>
  <c r="I87" i="30" s="1"/>
  <c r="J68" i="30"/>
  <c r="H68" i="30"/>
  <c r="G68" i="30"/>
  <c r="F68" i="30"/>
  <c r="E68" i="30"/>
  <c r="D68" i="30"/>
  <c r="C68" i="30"/>
  <c r="B68" i="30"/>
  <c r="J66" i="30"/>
  <c r="H66" i="30"/>
  <c r="G66" i="30"/>
  <c r="F66" i="30"/>
  <c r="E66" i="30"/>
  <c r="D66" i="30"/>
  <c r="C66" i="30"/>
  <c r="B66" i="30"/>
  <c r="I65" i="30"/>
  <c r="I66" i="30" s="1"/>
  <c r="I64" i="30"/>
  <c r="J62" i="30"/>
  <c r="H62" i="30"/>
  <c r="G62" i="30"/>
  <c r="F62" i="30"/>
  <c r="E62" i="30"/>
  <c r="D62" i="30"/>
  <c r="C62" i="30"/>
  <c r="B62" i="30"/>
  <c r="I61" i="30"/>
  <c r="I62" i="30" s="1"/>
  <c r="J60" i="30"/>
  <c r="H60" i="30"/>
  <c r="G60" i="30"/>
  <c r="F60" i="30"/>
  <c r="E60" i="30"/>
  <c r="D60" i="30"/>
  <c r="C60" i="30"/>
  <c r="B60" i="30"/>
  <c r="I59" i="30"/>
  <c r="I60" i="30" s="1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4" i="30" s="1"/>
  <c r="I52" i="30"/>
  <c r="J50" i="30"/>
  <c r="H50" i="30"/>
  <c r="G50" i="30"/>
  <c r="F50" i="30"/>
  <c r="E50" i="30"/>
  <c r="D50" i="30"/>
  <c r="C50" i="30"/>
  <c r="B50" i="30"/>
  <c r="I49" i="30"/>
  <c r="I50" i="30" s="1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2" i="30" s="1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6" i="30" s="1"/>
  <c r="I34" i="30"/>
  <c r="J32" i="30"/>
  <c r="H32" i="30"/>
  <c r="G32" i="30"/>
  <c r="F32" i="30"/>
  <c r="E32" i="30"/>
  <c r="D32" i="30"/>
  <c r="C32" i="30"/>
  <c r="B32" i="30"/>
  <c r="I31" i="30"/>
  <c r="J30" i="30"/>
  <c r="H30" i="30"/>
  <c r="G30" i="30"/>
  <c r="F30" i="30"/>
  <c r="E30" i="30"/>
  <c r="D30" i="30"/>
  <c r="C30" i="30"/>
  <c r="B30" i="30"/>
  <c r="I29" i="30"/>
  <c r="I30" i="30" s="1"/>
  <c r="I28" i="30"/>
  <c r="J26" i="30"/>
  <c r="H26" i="30"/>
  <c r="G26" i="30"/>
  <c r="F26" i="30"/>
  <c r="E26" i="30"/>
  <c r="D26" i="30"/>
  <c r="C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8" i="30" s="1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2" i="30" s="1"/>
  <c r="I10" i="30"/>
  <c r="J8" i="30"/>
  <c r="H8" i="30"/>
  <c r="G8" i="30"/>
  <c r="F8" i="30"/>
  <c r="E8" i="30"/>
  <c r="D8" i="30"/>
  <c r="C8" i="30"/>
  <c r="B8" i="30"/>
  <c r="I7" i="30"/>
  <c r="I8" i="30" s="1"/>
  <c r="J6" i="30"/>
  <c r="H6" i="30"/>
  <c r="G6" i="30"/>
  <c r="F6" i="30"/>
  <c r="E6" i="30"/>
  <c r="D6" i="30"/>
  <c r="C6" i="30"/>
  <c r="B6" i="30"/>
  <c r="I5" i="30"/>
  <c r="I6" i="30" s="1"/>
  <c r="I4" i="30"/>
  <c r="I68" i="30" l="1"/>
  <c r="I74" i="30"/>
  <c r="I26" i="30"/>
  <c r="I32" i="30"/>
  <c r="I14" i="30"/>
  <c r="I44" i="30"/>
  <c r="I38" i="30"/>
  <c r="H91" i="30"/>
  <c r="J91" i="30"/>
  <c r="B91" i="30"/>
  <c r="C91" i="30"/>
  <c r="D91" i="30"/>
  <c r="I90" i="30"/>
  <c r="F91" i="30"/>
  <c r="G91" i="30"/>
  <c r="E91" i="30"/>
  <c r="I20" i="30"/>
  <c r="I80" i="30"/>
  <c r="I88" i="30"/>
  <c r="I89" i="30" s="1"/>
  <c r="H89" i="30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D88" i="29"/>
  <c r="D89" i="29" s="1"/>
  <c r="C88" i="29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G80" i="29"/>
  <c r="F80" i="29"/>
  <c r="E80" i="29"/>
  <c r="D80" i="29"/>
  <c r="C80" i="29"/>
  <c r="B80" i="29"/>
  <c r="I79" i="29"/>
  <c r="J78" i="29"/>
  <c r="H78" i="29"/>
  <c r="G78" i="29"/>
  <c r="F78" i="29"/>
  <c r="E78" i="29"/>
  <c r="D78" i="29"/>
  <c r="C78" i="29"/>
  <c r="B78" i="29"/>
  <c r="I77" i="29"/>
  <c r="I78" i="29" s="1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G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G56" i="29"/>
  <c r="F56" i="29"/>
  <c r="E56" i="29"/>
  <c r="D56" i="29"/>
  <c r="C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C50" i="29"/>
  <c r="B50" i="29"/>
  <c r="I49" i="29"/>
  <c r="I50" i="29" s="1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I43" i="29"/>
  <c r="I44" i="29" s="1"/>
  <c r="J42" i="29"/>
  <c r="H42" i="29"/>
  <c r="G42" i="29"/>
  <c r="F42" i="29"/>
  <c r="E42" i="29"/>
  <c r="D42" i="29"/>
  <c r="C42" i="29"/>
  <c r="B42" i="29"/>
  <c r="I41" i="29"/>
  <c r="I42" i="29" s="1"/>
  <c r="I40" i="29"/>
  <c r="J38" i="29"/>
  <c r="H38" i="29"/>
  <c r="G38" i="29"/>
  <c r="F38" i="29"/>
  <c r="E38" i="29"/>
  <c r="D38" i="29"/>
  <c r="C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H26" i="29"/>
  <c r="G26" i="29"/>
  <c r="F26" i="29"/>
  <c r="E26" i="29"/>
  <c r="D26" i="29"/>
  <c r="C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G20" i="29"/>
  <c r="F20" i="29"/>
  <c r="E20" i="29"/>
  <c r="D20" i="29"/>
  <c r="C20" i="29"/>
  <c r="B20" i="29"/>
  <c r="I19" i="29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G14" i="29"/>
  <c r="F14" i="29"/>
  <c r="E14" i="29"/>
  <c r="D14" i="29"/>
  <c r="C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I91" i="30" l="1"/>
  <c r="I74" i="29"/>
  <c r="I68" i="29"/>
  <c r="I20" i="29"/>
  <c r="I8" i="29"/>
  <c r="I26" i="29"/>
  <c r="I32" i="29"/>
  <c r="I14" i="29"/>
  <c r="I56" i="29"/>
  <c r="I38" i="29"/>
  <c r="J91" i="29"/>
  <c r="C91" i="29"/>
  <c r="C89" i="29"/>
  <c r="E89" i="29"/>
  <c r="F91" i="29"/>
  <c r="I90" i="29"/>
  <c r="E91" i="29"/>
  <c r="G91" i="29"/>
  <c r="H91" i="29"/>
  <c r="B91" i="29"/>
  <c r="D91" i="29"/>
  <c r="I88" i="29"/>
  <c r="I89" i="29" s="1"/>
  <c r="I80" i="29"/>
  <c r="J90" i="28"/>
  <c r="H90" i="28"/>
  <c r="G90" i="28"/>
  <c r="F90" i="28"/>
  <c r="E90" i="28"/>
  <c r="D90" i="28"/>
  <c r="C90" i="28"/>
  <c r="B90" i="28"/>
  <c r="J88" i="28"/>
  <c r="H88" i="28"/>
  <c r="H89" i="28" s="1"/>
  <c r="G88" i="28"/>
  <c r="F88" i="28"/>
  <c r="F89" i="28" s="1"/>
  <c r="E88" i="28"/>
  <c r="E89" i="28" s="1"/>
  <c r="D88" i="28"/>
  <c r="D89" i="28" s="1"/>
  <c r="C88" i="28"/>
  <c r="B88" i="28"/>
  <c r="J87" i="28"/>
  <c r="H87" i="28"/>
  <c r="G87" i="28"/>
  <c r="F87" i="28"/>
  <c r="E87" i="28"/>
  <c r="D87" i="28"/>
  <c r="C87" i="28"/>
  <c r="B87" i="28"/>
  <c r="J80" i="28"/>
  <c r="H80" i="28"/>
  <c r="G80" i="28"/>
  <c r="F80" i="28"/>
  <c r="E80" i="28"/>
  <c r="D80" i="28"/>
  <c r="C80" i="28"/>
  <c r="B80" i="28"/>
  <c r="I79" i="28"/>
  <c r="J78" i="28"/>
  <c r="H78" i="28"/>
  <c r="G78" i="28"/>
  <c r="F78" i="28"/>
  <c r="E78" i="28"/>
  <c r="D78" i="28"/>
  <c r="C78" i="28"/>
  <c r="B78" i="28"/>
  <c r="I77" i="28"/>
  <c r="I78" i="28" s="1"/>
  <c r="I76" i="28"/>
  <c r="I87" i="28" s="1"/>
  <c r="J74" i="28"/>
  <c r="H74" i="28"/>
  <c r="G74" i="28"/>
  <c r="F74" i="28"/>
  <c r="E74" i="28"/>
  <c r="D74" i="28"/>
  <c r="C74" i="28"/>
  <c r="B74" i="28"/>
  <c r="I73" i="28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G68" i="28"/>
  <c r="F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I62" i="28" s="1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H56" i="28"/>
  <c r="G56" i="28"/>
  <c r="F56" i="28"/>
  <c r="E56" i="28"/>
  <c r="D56" i="28"/>
  <c r="C56" i="28"/>
  <c r="B56" i="28"/>
  <c r="I55" i="28"/>
  <c r="I56" i="28" s="1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G50" i="28"/>
  <c r="F50" i="28"/>
  <c r="E50" i="28"/>
  <c r="D50" i="28"/>
  <c r="C50" i="28"/>
  <c r="B50" i="28"/>
  <c r="I49" i="28"/>
  <c r="I50" i="28" s="1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H44" i="28"/>
  <c r="G44" i="28"/>
  <c r="F44" i="28"/>
  <c r="E44" i="28"/>
  <c r="D44" i="28"/>
  <c r="C44" i="28"/>
  <c r="B44" i="28"/>
  <c r="I43" i="28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H38" i="28"/>
  <c r="G38" i="28"/>
  <c r="F38" i="28"/>
  <c r="E38" i="28"/>
  <c r="D38" i="28"/>
  <c r="C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G32" i="28"/>
  <c r="F32" i="28"/>
  <c r="E32" i="28"/>
  <c r="D32" i="28"/>
  <c r="C32" i="28"/>
  <c r="B32" i="28"/>
  <c r="I31" i="28"/>
  <c r="J30" i="28"/>
  <c r="H30" i="28"/>
  <c r="G30" i="28"/>
  <c r="F30" i="28"/>
  <c r="E30" i="28"/>
  <c r="D30" i="28"/>
  <c r="C30" i="28"/>
  <c r="B30" i="28"/>
  <c r="I29" i="28"/>
  <c r="I30" i="28" s="1"/>
  <c r="I28" i="28"/>
  <c r="J26" i="28"/>
  <c r="H26" i="28"/>
  <c r="G26" i="28"/>
  <c r="F26" i="28"/>
  <c r="E26" i="28"/>
  <c r="D26" i="28"/>
  <c r="C26" i="28"/>
  <c r="B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H20" i="28"/>
  <c r="G20" i="28"/>
  <c r="F20" i="28"/>
  <c r="E20" i="28"/>
  <c r="D20" i="28"/>
  <c r="C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G14" i="28"/>
  <c r="F14" i="28"/>
  <c r="E14" i="28"/>
  <c r="D14" i="28"/>
  <c r="C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G8" i="28"/>
  <c r="F8" i="28"/>
  <c r="E8" i="28"/>
  <c r="D8" i="28"/>
  <c r="C8" i="28"/>
  <c r="B8" i="28"/>
  <c r="I7" i="28"/>
  <c r="J6" i="28"/>
  <c r="H6" i="28"/>
  <c r="G6" i="28"/>
  <c r="F6" i="28"/>
  <c r="E6" i="28"/>
  <c r="D6" i="28"/>
  <c r="C6" i="28"/>
  <c r="B6" i="28"/>
  <c r="I5" i="28"/>
  <c r="I6" i="28" s="1"/>
  <c r="I4" i="28"/>
  <c r="I91" i="29" l="1"/>
  <c r="I68" i="28"/>
  <c r="J91" i="28"/>
  <c r="I74" i="28"/>
  <c r="I8" i="28"/>
  <c r="I20" i="28"/>
  <c r="I14" i="28"/>
  <c r="B91" i="28"/>
  <c r="I32" i="28"/>
  <c r="C89" i="28"/>
  <c r="C91" i="28"/>
  <c r="I38" i="28"/>
  <c r="G91" i="28"/>
  <c r="I90" i="28"/>
  <c r="D91" i="28"/>
  <c r="I44" i="28"/>
  <c r="E91" i="28"/>
  <c r="H91" i="28"/>
  <c r="F91" i="28"/>
  <c r="G89" i="28"/>
  <c r="I80" i="28"/>
  <c r="I88" i="28"/>
  <c r="I89" i="28" s="1"/>
  <c r="B89" i="28"/>
  <c r="J89" i="28"/>
  <c r="I76" i="27"/>
  <c r="I70" i="27"/>
  <c r="I64" i="27"/>
  <c r="I58" i="27"/>
  <c r="I52" i="27"/>
  <c r="I46" i="27"/>
  <c r="I40" i="27"/>
  <c r="I34" i="27"/>
  <c r="I28" i="27"/>
  <c r="I22" i="27"/>
  <c r="I16" i="27"/>
  <c r="I10" i="27"/>
  <c r="I4" i="27"/>
  <c r="I91" i="28" l="1"/>
  <c r="I77" i="27"/>
  <c r="E87" i="27" l="1"/>
  <c r="C80" i="27" l="1"/>
  <c r="D80" i="27"/>
  <c r="E80" i="27"/>
  <c r="F80" i="27"/>
  <c r="G80" i="27"/>
  <c r="H80" i="27"/>
  <c r="J80" i="27"/>
  <c r="B80" i="27"/>
  <c r="C74" i="27"/>
  <c r="E74" i="27"/>
  <c r="F74" i="27"/>
  <c r="G74" i="27"/>
  <c r="H74" i="27"/>
  <c r="J74" i="27"/>
  <c r="B68" i="27"/>
  <c r="C68" i="27"/>
  <c r="E68" i="27"/>
  <c r="F68" i="27"/>
  <c r="G68" i="27"/>
  <c r="H68" i="27"/>
  <c r="J68" i="27"/>
  <c r="C62" i="27"/>
  <c r="F62" i="27"/>
  <c r="G62" i="27"/>
  <c r="H62" i="27"/>
  <c r="C56" i="27"/>
  <c r="D56" i="27"/>
  <c r="E56" i="27"/>
  <c r="F56" i="27"/>
  <c r="G56" i="27"/>
  <c r="H56" i="27"/>
  <c r="J56" i="27"/>
  <c r="B56" i="27"/>
  <c r="B50" i="27"/>
  <c r="C50" i="27"/>
  <c r="J50" i="27"/>
  <c r="E50" i="27"/>
  <c r="F50" i="27"/>
  <c r="G50" i="27"/>
  <c r="H50" i="27"/>
  <c r="B44" i="27"/>
  <c r="C44" i="27"/>
  <c r="E44" i="27"/>
  <c r="F44" i="27"/>
  <c r="G44" i="27"/>
  <c r="H44" i="27"/>
  <c r="J44" i="27"/>
  <c r="B38" i="27"/>
  <c r="C38" i="27"/>
  <c r="E38" i="27"/>
  <c r="F38" i="27"/>
  <c r="G38" i="27"/>
  <c r="H38" i="27"/>
  <c r="J38" i="27"/>
  <c r="C32" i="27"/>
  <c r="E32" i="27"/>
  <c r="F32" i="27"/>
  <c r="G32" i="27"/>
  <c r="H32" i="27"/>
  <c r="J32" i="27"/>
  <c r="B26" i="27"/>
  <c r="C26" i="27"/>
  <c r="E26" i="27"/>
  <c r="F26" i="27"/>
  <c r="G26" i="27"/>
  <c r="H26" i="27"/>
  <c r="J26" i="27"/>
  <c r="J20" i="27"/>
  <c r="E20" i="27"/>
  <c r="F20" i="27"/>
  <c r="G20" i="27"/>
  <c r="H20" i="27"/>
  <c r="C20" i="27"/>
  <c r="J14" i="27"/>
  <c r="E14" i="27"/>
  <c r="F14" i="27"/>
  <c r="G14" i="27"/>
  <c r="H14" i="27"/>
  <c r="B14" i="27"/>
  <c r="C14" i="27"/>
  <c r="J8" i="27"/>
  <c r="B8" i="27"/>
  <c r="C8" i="27"/>
  <c r="E8" i="27"/>
  <c r="F8" i="27"/>
  <c r="G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D87" i="27"/>
  <c r="C87" i="27"/>
  <c r="B87" i="27"/>
  <c r="I79" i="27"/>
  <c r="I80" i="27" s="1"/>
  <c r="J78" i="27"/>
  <c r="H78" i="27"/>
  <c r="G78" i="27"/>
  <c r="F78" i="27"/>
  <c r="E78" i="27"/>
  <c r="D78" i="27"/>
  <c r="C78" i="27"/>
  <c r="B78" i="27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54" i="27" s="1"/>
  <c r="I42" i="27"/>
  <c r="I36" i="27"/>
  <c r="I30" i="27"/>
  <c r="I18" i="27"/>
  <c r="I12" i="27"/>
  <c r="F91" i="27" l="1"/>
  <c r="I56" i="27"/>
  <c r="C91" i="27"/>
  <c r="G91" i="27"/>
  <c r="H91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<sst xmlns="http://schemas.openxmlformats.org/spreadsheetml/2006/main" count="432" uniqueCount="40">
  <si>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</si>
  <si>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</si>
  <si>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</si>
  <si>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</si>
  <si>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</si>
  <si>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</si>
  <si>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</si>
  <si>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</si>
  <si>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</si>
  <si>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</si>
  <si>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</si>
  <si>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</si>
  <si>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</si>
  <si>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</si>
  <si>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</si>
  <si>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</si>
  <si>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</si>
  <si>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</si>
  <si>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</si>
  <si>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</si>
  <si>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</si>
  <si>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</si>
  <si>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</si>
  <si>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</si>
  <si>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</si>
  <si>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</si>
  <si>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</si>
  <si>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</si>
  <si>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</si>
  <si>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</si>
  <si>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Žně 2020 – postup sklizně dle krajů </t>
  </si>
  <si>
    <t xml:space="preserve">Stav ke dni: 7. červenec 2020     </t>
  </si>
  <si>
    <t>Žně 2020 – postup sklizně</t>
  </si>
  <si>
    <t xml:space="preserve">Stav ke dni: 7. červenec 2020        </t>
  </si>
  <si>
    <t xml:space="preserve">Stav ke dni: 13. červenec 2020     </t>
  </si>
  <si>
    <t xml:space="preserve">Stav ke dni: 13. červenec 2020        </t>
  </si>
  <si>
    <t xml:space="preserve">Stav ke dni: 20. červenec 2020     </t>
  </si>
  <si>
    <t xml:space="preserve">Stav ke dni: 20. červenec 2020        </t>
  </si>
  <si>
    <t xml:space="preserve">Stav ke dni: 27. červenec 2020     </t>
  </si>
  <si>
    <t xml:space="preserve">Stav ke dni: 27. červenec 2020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</si>
</sst>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8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N21" sqref="N21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31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50</v>
      </c>
      <c r="C5" s="34">
        <v>0</v>
      </c>
      <c r="D5" s="34">
        <v>88</v>
      </c>
      <c r="E5" s="34">
        <v>0</v>
      </c>
      <c r="F5" s="34">
        <v>0</v>
      </c>
      <c r="G5" s="34">
        <v>0</v>
      </c>
      <c r="H5" s="34">
        <v>0</v>
      </c>
      <c r="I5" s="33">
        <f>B5+C5+D5+E5+F5+G5+H5</f>
        <v>138</v>
      </c>
      <c r="J5" s="37">
        <v>0</v>
      </c>
    </row>
    <row r="6" spans="1:10" ht="20.100000000000001" customHeight="1" thickBot="1" x14ac:dyDescent="0.3">
      <c r="A6" s="5" t="s">
        <v>11</v>
      </c>
      <c r="B6" s="38">
        <f>(B5/B4)*100</f>
        <v>3.0174328562349549E-2</v>
      </c>
      <c r="C6" s="38">
        <f t="shared" ref="C6:J6" si="0">(C5/C4)*100</f>
        <v>0</v>
      </c>
      <c r="D6" s="38">
        <f t="shared" si="0"/>
        <v>0.36593921001209678</v>
      </c>
      <c r="E6" s="38">
        <f t="shared" si="0"/>
        <v>0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5.4375765619645543E-2</v>
      </c>
      <c r="J6" s="38">
        <f t="shared" si="0"/>
        <v>0</v>
      </c>
    </row>
    <row r="7" spans="1:10" ht="20.100000000000001" customHeight="1" thickBot="1" x14ac:dyDescent="0.3">
      <c r="A7" s="6" t="s">
        <v>22</v>
      </c>
      <c r="B7" s="39">
        <v>270</v>
      </c>
      <c r="C7" s="35">
        <v>0</v>
      </c>
      <c r="D7" s="35">
        <v>607.20000000000005</v>
      </c>
      <c r="E7" s="35">
        <v>0</v>
      </c>
      <c r="F7" s="35">
        <v>0</v>
      </c>
      <c r="G7" s="35">
        <v>0</v>
      </c>
      <c r="H7" s="40">
        <v>0</v>
      </c>
      <c r="I7" s="36">
        <f>B7+C7+D7+E7+F7+G7+H7</f>
        <v>877.2</v>
      </c>
      <c r="J7" s="41">
        <v>0</v>
      </c>
    </row>
    <row r="8" spans="1:10" ht="20.100000000000001" customHeight="1" thickBot="1" x14ac:dyDescent="0.3">
      <c r="A8" s="7" t="s">
        <v>10</v>
      </c>
      <c r="B8" s="42">
        <f t="shared" ref="B8:J8" si="1">B7/B5</f>
        <v>5.4</v>
      </c>
      <c r="C8" s="42" t="e">
        <f t="shared" si="1"/>
        <v>#DIV/0!</v>
      </c>
      <c r="D8" s="42">
        <f t="shared" si="1"/>
        <v>6.9</v>
      </c>
      <c r="E8" s="42" t="e">
        <f t="shared" si="1"/>
        <v>#DIV/0!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6.3565217391304349</v>
      </c>
      <c r="J8" s="42" t="e">
        <f t="shared" si="1"/>
        <v>#DIV/0!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398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398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2.5014487033319548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0.30717747966126197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2391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2391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6.0075376884422109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6.0075376884422109</v>
      </c>
      <c r="J14" s="42" t="e">
        <f t="shared" si="3"/>
        <v>#DIV/0!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1.214422601293212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0.10365242056843239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647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647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7.8902439024390247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7.8902439024390247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0</v>
      </c>
      <c r="J29" s="37">
        <v>0</v>
      </c>
    </row>
    <row r="30" spans="1:12" ht="20.100000000000001" customHeight="1" thickBot="1" x14ac:dyDescent="0.3">
      <c r="A30" s="5" t="s">
        <v>11</v>
      </c>
      <c r="B30" s="38">
        <f>(B29/B28)*100</f>
        <v>0</v>
      </c>
      <c r="C30" s="38">
        <f t="shared" ref="C30:J30" si="8">(C29/C28)*100</f>
        <v>0</v>
      </c>
      <c r="D30" s="38">
        <f t="shared" si="8"/>
        <v>0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0</v>
      </c>
      <c r="J30" s="38">
        <f t="shared" si="8"/>
        <v>0</v>
      </c>
    </row>
    <row r="31" spans="1:12" ht="20.100000000000001" customHeight="1" thickBot="1" x14ac:dyDescent="0.3">
      <c r="A31" s="6" t="s">
        <v>22</v>
      </c>
      <c r="B31" s="39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0</v>
      </c>
      <c r="J31" s="41">
        <v>0</v>
      </c>
    </row>
    <row r="32" spans="1:12" ht="20.100000000000001" customHeight="1" thickBot="1" x14ac:dyDescent="0.3">
      <c r="A32" s="7" t="s">
        <v>10</v>
      </c>
      <c r="B32" s="42" t="e">
        <f>B31/B29</f>
        <v>#DIV/0!</v>
      </c>
      <c r="C32" s="42" t="e">
        <f>C31/C29</f>
        <v>#DIV/0!</v>
      </c>
      <c r="D32" s="42" t="e">
        <f t="shared" ref="D32:J32" si="9">D31/D29</f>
        <v>#DIV/0!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 t="e">
        <f t="shared" si="9"/>
        <v>#DIV/0!</v>
      </c>
      <c r="J32" s="42" t="e">
        <f t="shared" si="9"/>
        <v>#DIV/0!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0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0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0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0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 t="e">
        <f t="shared" si="11"/>
        <v>#DIV/0!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 t="e">
        <f t="shared" si="11"/>
        <v>#DIV/0!</v>
      </c>
      <c r="J38" s="22" t="e">
        <f t="shared" si="11"/>
        <v>#DIV/0!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0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0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0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0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 t="e">
        <f t="shared" si="13"/>
        <v>#DIV/0!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 t="e">
        <f t="shared" si="13"/>
        <v>#DIV/0!</v>
      </c>
      <c r="J44" s="22" t="e">
        <f t="shared" si="13"/>
        <v>#DIV/0!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50.39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50.39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0.83542645876335664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6.1794950154444458E-2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277.16000000000003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277.16000000000003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5.5002976781107371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5.5002976781107371</v>
      </c>
      <c r="J50" s="42" t="e">
        <f t="shared" si="15"/>
        <v>#DIV/0!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0</v>
      </c>
      <c r="C59" s="34">
        <v>0</v>
      </c>
      <c r="D59" s="34">
        <v>804.2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804.2</v>
      </c>
      <c r="J59" s="37">
        <v>22</v>
      </c>
    </row>
    <row r="60" spans="1:10" ht="20.100000000000001" customHeight="1" thickBot="1" x14ac:dyDescent="0.3">
      <c r="A60" s="18" t="s">
        <v>11</v>
      </c>
      <c r="B60" s="38">
        <f>(B59/B58)*100</f>
        <v>0</v>
      </c>
      <c r="C60" s="38">
        <f t="shared" ref="C60:J60" si="18">(C59/C58)*100</f>
        <v>0</v>
      </c>
      <c r="D60" s="38">
        <f t="shared" si="18"/>
        <v>7.3307220332772118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0.52485178419258938</v>
      </c>
      <c r="J60" s="38">
        <f t="shared" si="18"/>
        <v>6.4548251725272079E-2</v>
      </c>
    </row>
    <row r="61" spans="1:10" ht="20.100000000000001" customHeight="1" thickBot="1" x14ac:dyDescent="0.3">
      <c r="A61" s="19" t="s">
        <v>22</v>
      </c>
      <c r="B61" s="39">
        <v>0</v>
      </c>
      <c r="C61" s="35">
        <v>0</v>
      </c>
      <c r="D61" s="35">
        <v>4035.14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4035.14</v>
      </c>
      <c r="J61" s="41">
        <v>46.1</v>
      </c>
    </row>
    <row r="62" spans="1:10" ht="20.100000000000001" customHeight="1" thickBot="1" x14ac:dyDescent="0.3">
      <c r="A62" s="20" t="s">
        <v>10</v>
      </c>
      <c r="B62" s="42" t="e">
        <f>B61/B59</f>
        <v>#DIV/0!</v>
      </c>
      <c r="C62" s="42" t="e">
        <f t="shared" ref="C62:J62" si="19">C61/C59</f>
        <v>#DIV/0!</v>
      </c>
      <c r="D62" s="42">
        <f t="shared" si="19"/>
        <v>5.0175826908729171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5.0175826908729171</v>
      </c>
      <c r="J62" s="42">
        <f t="shared" si="19"/>
        <v>2.0954545454545457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0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0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0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0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0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 t="e">
        <f t="shared" si="21"/>
        <v>#DIV/0!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 t="e">
        <f t="shared" si="21"/>
        <v>#DIV/0!</v>
      </c>
      <c r="J68" s="42" t="e">
        <f t="shared" si="21"/>
        <v>#DIV/0!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0</v>
      </c>
      <c r="C71" s="34">
        <v>0</v>
      </c>
      <c r="D71" s="34">
        <v>162.94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162.94</v>
      </c>
      <c r="J71" s="37">
        <v>0</v>
      </c>
    </row>
    <row r="72" spans="1:10" ht="20.100000000000001" customHeight="1" thickBot="1" x14ac:dyDescent="0.3">
      <c r="A72" s="5" t="s">
        <v>11</v>
      </c>
      <c r="B72" s="21">
        <f>(B71/B70)*100</f>
        <v>0</v>
      </c>
      <c r="C72" s="21">
        <f t="shared" ref="C72:J72" si="22">(C71/C70)*100</f>
        <v>0</v>
      </c>
      <c r="D72" s="21">
        <f t="shared" si="22"/>
        <v>4.7115907329655196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0.34264802956353912</v>
      </c>
      <c r="J72" s="21">
        <f t="shared" si="22"/>
        <v>0</v>
      </c>
    </row>
    <row r="73" spans="1:10" ht="20.100000000000001" customHeight="1" thickBot="1" x14ac:dyDescent="0.3">
      <c r="A73" s="6" t="s">
        <v>22</v>
      </c>
      <c r="B73" s="39">
        <v>0</v>
      </c>
      <c r="C73" s="35">
        <v>0</v>
      </c>
      <c r="D73" s="35">
        <v>1011.43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1011.43</v>
      </c>
      <c r="J73" s="41">
        <v>0</v>
      </c>
    </row>
    <row r="74" spans="1:10" ht="20.100000000000001" customHeight="1" thickBot="1" x14ac:dyDescent="0.3">
      <c r="A74" s="7" t="s">
        <v>10</v>
      </c>
      <c r="B74" s="22" t="e">
        <f>B73/B71</f>
        <v>#DIV/0!</v>
      </c>
      <c r="C74" s="22" t="e">
        <f>C73/C71</f>
        <v>#DIV/0!</v>
      </c>
      <c r="D74" s="22">
        <f t="shared" ref="D74:J74" si="23">D73/D71</f>
        <v>6.2073769485700252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6.2073769485700252</v>
      </c>
      <c r="J74" s="22" t="e">
        <f t="shared" si="23"/>
        <v>#DIV/0!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33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50</v>
      </c>
      <c r="C88" s="32">
        <f t="shared" si="26"/>
        <v>0</v>
      </c>
      <c r="D88" s="32">
        <f t="shared" si="26"/>
        <v>1585.5300000000002</v>
      </c>
      <c r="E88" s="32">
        <f t="shared" si="26"/>
        <v>0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1635.5300000000002</v>
      </c>
      <c r="J88" s="32">
        <f t="shared" si="26"/>
        <v>22</v>
      </c>
      <c r="L88" s="24"/>
    </row>
    <row r="89" spans="1:12" ht="15.75" thickBot="1" x14ac:dyDescent="0.3">
      <c r="A89" s="15" t="s">
        <v>11</v>
      </c>
      <c r="B89" s="25">
        <f>(B88/B87)*100</f>
        <v>6.4546308387493289E-3</v>
      </c>
      <c r="C89" s="25">
        <f t="shared" ref="C89:J89" si="27">(C88/C87)*100</f>
        <v>0</v>
      </c>
      <c r="D89" s="25">
        <f t="shared" si="27"/>
        <v>1.3831390040174394</v>
      </c>
      <c r="E89" s="25">
        <f t="shared" si="27"/>
        <v>0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0.13076241629130231</v>
      </c>
      <c r="J89" s="25">
        <f t="shared" si="27"/>
        <v>5.974791107044874E-3</v>
      </c>
    </row>
    <row r="90" spans="1:12" ht="15.75" thickBot="1" x14ac:dyDescent="0.3">
      <c r="A90" s="27" t="s">
        <v>22</v>
      </c>
      <c r="B90" s="32">
        <f>B79+B73+B67+B61+B55+B49+B43+B37+B31+B25+B19+B13+B7</f>
        <v>270</v>
      </c>
      <c r="C90" s="32">
        <f t="shared" ref="C90:J90" si="28">C79+C73+C67+C61+C55+C49+C43+C37+C31+C25+C19+C13+C7</f>
        <v>0</v>
      </c>
      <c r="D90" s="32">
        <f t="shared" si="28"/>
        <v>8968.93</v>
      </c>
      <c r="E90" s="32">
        <f t="shared" si="28"/>
        <v>0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9238.93</v>
      </c>
      <c r="J90" s="32">
        <f t="shared" si="28"/>
        <v>46.1</v>
      </c>
    </row>
    <row r="91" spans="1:12" ht="15.75" thickBot="1" x14ac:dyDescent="0.3">
      <c r="A91" s="15" t="s">
        <v>10</v>
      </c>
      <c r="B91" s="25">
        <f>B90/B88</f>
        <v>5.4</v>
      </c>
      <c r="C91" s="25" t="e">
        <f t="shared" ref="C91:J91" si="29">C90/C88</f>
        <v>#DIV/0!</v>
      </c>
      <c r="D91" s="25">
        <f t="shared" si="29"/>
        <v>5.6567393868296403</v>
      </c>
      <c r="E91" s="25" t="e">
        <f t="shared" si="29"/>
        <v>#DIV/0!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5.6488905736978223</v>
      </c>
      <c r="J91" s="25">
        <f t="shared" si="29"/>
        <v>2.0954545454545457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B17" sqref="B17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75</v>
      </c>
      <c r="C5" s="34">
        <v>0</v>
      </c>
      <c r="D5" s="34">
        <v>4149</v>
      </c>
      <c r="E5" s="34">
        <v>18</v>
      </c>
      <c r="F5" s="34">
        <v>0</v>
      </c>
      <c r="G5" s="34">
        <v>0</v>
      </c>
      <c r="H5" s="34">
        <v>0</v>
      </c>
      <c r="I5" s="33">
        <f>B5+C5+D5+E5+F5+G5+H5</f>
        <v>4242</v>
      </c>
      <c r="J5" s="37">
        <v>88.97</v>
      </c>
    </row>
    <row r="6" spans="1:10" ht="20.100000000000001" customHeight="1" thickBot="1" x14ac:dyDescent="0.3">
      <c r="A6" s="5" t="s">
        <v>11</v>
      </c>
      <c r="B6" s="38">
        <f>(B5/B4)*100</f>
        <v>4.526149284352432E-2</v>
      </c>
      <c r="C6" s="38">
        <f t="shared" ref="C6:J6" si="0">(C5/C4)*100</f>
        <v>0</v>
      </c>
      <c r="D6" s="38">
        <f t="shared" si="0"/>
        <v>17.25320207204761</v>
      </c>
      <c r="E6" s="38">
        <f t="shared" si="0"/>
        <v>4.5479766052083426E-2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1.6714637518734521</v>
      </c>
      <c r="J6" s="38">
        <f t="shared" si="0"/>
        <v>0.1026471709726676</v>
      </c>
    </row>
    <row r="7" spans="1:10" ht="20.100000000000001" customHeight="1" thickBot="1" x14ac:dyDescent="0.3">
      <c r="A7" s="6" t="s">
        <v>22</v>
      </c>
      <c r="B7" s="39">
        <v>390</v>
      </c>
      <c r="C7" s="35">
        <v>0</v>
      </c>
      <c r="D7" s="35">
        <v>25986.68</v>
      </c>
      <c r="E7" s="35">
        <v>72</v>
      </c>
      <c r="F7" s="35">
        <v>0</v>
      </c>
      <c r="G7" s="35">
        <v>0</v>
      </c>
      <c r="H7" s="40">
        <v>0</v>
      </c>
      <c r="I7" s="36">
        <f>B7+C7+D7+E7+F7+G7+H7</f>
        <v>26448.68</v>
      </c>
      <c r="J7" s="41">
        <v>231.42</v>
      </c>
    </row>
    <row r="8" spans="1:10" ht="20.100000000000001" customHeight="1" thickBot="1" x14ac:dyDescent="0.3">
      <c r="A8" s="7" t="s">
        <v>10</v>
      </c>
      <c r="B8" s="42">
        <f t="shared" ref="B8:J8" si="1">B7/B5</f>
        <v>5.2</v>
      </c>
      <c r="C8" s="42" t="e">
        <f t="shared" si="1"/>
        <v>#DIV/0!</v>
      </c>
      <c r="D8" s="42">
        <f t="shared" si="1"/>
        <v>6.2633598457459634</v>
      </c>
      <c r="E8" s="42">
        <f t="shared" si="1"/>
        <v>4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6.2349552098066949</v>
      </c>
      <c r="J8" s="42">
        <f t="shared" si="1"/>
        <v>2.6011014948859166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5083.3900000000003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5083.3900000000003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31.949345035252829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3.9233741917971425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30722.33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30722.33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6.0436696771249103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6.0436696771249103</v>
      </c>
      <c r="J14" s="42" t="e">
        <f t="shared" si="3"/>
        <v>#DIV/0!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0</v>
      </c>
      <c r="C17" s="34">
        <v>0</v>
      </c>
      <c r="D17" s="34">
        <v>872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872</v>
      </c>
      <c r="J17" s="37">
        <v>0</v>
      </c>
    </row>
    <row r="18" spans="1:12" ht="20.100000000000001" customHeight="1" thickBot="1" x14ac:dyDescent="0.3">
      <c r="A18" s="5" t="s">
        <v>11</v>
      </c>
      <c r="B18" s="38">
        <f>(B17/B16)*100</f>
        <v>0</v>
      </c>
      <c r="C18" s="38">
        <f t="shared" ref="C18:J18" si="4">(C17/C16)*100</f>
        <v>0</v>
      </c>
      <c r="D18" s="38">
        <f t="shared" si="4"/>
        <v>12.914347662532693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1.1022550089716225</v>
      </c>
      <c r="J18" s="38">
        <f t="shared" si="4"/>
        <v>0</v>
      </c>
    </row>
    <row r="19" spans="1:12" ht="20.100000000000001" customHeight="1" thickBot="1" x14ac:dyDescent="0.3">
      <c r="A19" s="6" t="s">
        <v>22</v>
      </c>
      <c r="B19" s="39">
        <v>0</v>
      </c>
      <c r="C19" s="35">
        <v>0</v>
      </c>
      <c r="D19" s="35">
        <v>6224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6224</v>
      </c>
      <c r="J19" s="41">
        <v>0</v>
      </c>
    </row>
    <row r="20" spans="1:12" ht="20.100000000000001" customHeight="1" thickBot="1" x14ac:dyDescent="0.3">
      <c r="A20" s="26" t="s">
        <v>10</v>
      </c>
      <c r="B20" s="42" t="e">
        <f>B19/B17</f>
        <v>#DIV/0!</v>
      </c>
      <c r="C20" s="42" t="e">
        <f t="shared" ref="C20:J20" si="5">C19/C17</f>
        <v>#DIV/0!</v>
      </c>
      <c r="D20" s="42">
        <f t="shared" si="5"/>
        <v>7.1376146788990829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7.1376146788990829</v>
      </c>
      <c r="J20" s="42" t="e">
        <f t="shared" si="5"/>
        <v>#DIV/0!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0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0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0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 t="e">
        <f t="shared" si="7"/>
        <v>#DIV/0!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 t="e">
        <f t="shared" si="7"/>
        <v>#DIV/0!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193</v>
      </c>
      <c r="C29" s="34">
        <v>0</v>
      </c>
      <c r="D29" s="34">
        <v>1096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1289</v>
      </c>
      <c r="J29" s="37">
        <v>115</v>
      </c>
    </row>
    <row r="30" spans="1:12" ht="20.100000000000001" customHeight="1" thickBot="1" x14ac:dyDescent="0.3">
      <c r="A30" s="5" t="s">
        <v>11</v>
      </c>
      <c r="B30" s="38">
        <f>(B29/B28)*100</f>
        <v>0.31443395208938918</v>
      </c>
      <c r="C30" s="38">
        <f t="shared" ref="C30:J30" si="8">(C29/C28)*100</f>
        <v>0</v>
      </c>
      <c r="D30" s="38">
        <f t="shared" si="8"/>
        <v>17.588032435156165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1.4678029062953031</v>
      </c>
      <c r="J30" s="38">
        <f t="shared" si="8"/>
        <v>0.45081244242341095</v>
      </c>
    </row>
    <row r="31" spans="1:12" ht="20.100000000000001" customHeight="1" thickBot="1" x14ac:dyDescent="0.3">
      <c r="A31" s="6" t="s">
        <v>22</v>
      </c>
      <c r="B31" s="39">
        <v>965</v>
      </c>
      <c r="C31" s="35">
        <v>0</v>
      </c>
      <c r="D31" s="35">
        <v>4818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5783</v>
      </c>
      <c r="J31" s="41">
        <v>402.5</v>
      </c>
    </row>
    <row r="32" spans="1:12" ht="20.100000000000001" customHeight="1" thickBot="1" x14ac:dyDescent="0.3">
      <c r="A32" s="7" t="s">
        <v>10</v>
      </c>
      <c r="B32" s="42">
        <f>B31/B29</f>
        <v>5</v>
      </c>
      <c r="C32" s="42" t="e">
        <f>C31/C29</f>
        <v>#DIV/0!</v>
      </c>
      <c r="D32" s="42">
        <f t="shared" ref="D32:J32" si="9">D31/D29</f>
        <v>4.3959854014598543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4.4864235841737781</v>
      </c>
      <c r="J32" s="42">
        <f t="shared" si="9"/>
        <v>3.5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152.47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152.47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7.5801039051430559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0.8056785888286141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1006.49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1006.49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6.6012330294484158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6.6012330294484158</v>
      </c>
      <c r="J38" s="22" t="e">
        <f t="shared" si="11"/>
        <v>#DIV/0!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441.12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441.12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2.6199208298316519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0.438641849009834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2746.33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2746.33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6.2258115705476964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6.2258115705476964</v>
      </c>
      <c r="J44" s="22" t="e">
        <f t="shared" si="13"/>
        <v>#DIV/0!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0</v>
      </c>
      <c r="C47" s="34">
        <v>0</v>
      </c>
      <c r="D47" s="34">
        <v>423.15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423.15</v>
      </c>
      <c r="J47" s="37">
        <v>0</v>
      </c>
    </row>
    <row r="48" spans="1:10" ht="18.75" customHeight="1" thickBot="1" x14ac:dyDescent="0.3">
      <c r="A48" s="5" t="s">
        <v>11</v>
      </c>
      <c r="B48" s="38">
        <f>(B47/B46)*100</f>
        <v>0</v>
      </c>
      <c r="C48" s="38">
        <f t="shared" ref="C48:J48" si="14">(C47/C46)*100</f>
        <v>0</v>
      </c>
      <c r="D48" s="38">
        <f t="shared" si="14"/>
        <v>7.0154932729850046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0.51892306326360726</v>
      </c>
      <c r="J48" s="38">
        <f t="shared" si="14"/>
        <v>0</v>
      </c>
    </row>
    <row r="49" spans="1:10" ht="18.75" customHeight="1" thickBot="1" x14ac:dyDescent="0.3">
      <c r="A49" s="6" t="s">
        <v>22</v>
      </c>
      <c r="B49" s="39">
        <v>0</v>
      </c>
      <c r="C49" s="35">
        <v>0</v>
      </c>
      <c r="D49" s="35">
        <v>2448.09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2448.09</v>
      </c>
      <c r="J49" s="41">
        <v>0</v>
      </c>
    </row>
    <row r="50" spans="1:10" ht="18.75" customHeight="1" thickBot="1" x14ac:dyDescent="0.3">
      <c r="A50" s="7" t="s">
        <v>10</v>
      </c>
      <c r="B50" s="42" t="e">
        <f t="shared" ref="B50:J50" si="15">B49/B47</f>
        <v>#DIV/0!</v>
      </c>
      <c r="C50" s="42" t="e">
        <f t="shared" si="15"/>
        <v>#DIV/0!</v>
      </c>
      <c r="D50" s="42">
        <f t="shared" si="15"/>
        <v>5.7853952499113799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5.7853952499113799</v>
      </c>
      <c r="J50" s="42" t="e">
        <f t="shared" si="15"/>
        <v>#DIV/0!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0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0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0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 t="e">
        <f t="shared" si="17"/>
        <v>#DIV/0!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 t="e">
        <f t="shared" si="17"/>
        <v>#DIV/0!</v>
      </c>
      <c r="J56" s="42" t="e">
        <f t="shared" si="17"/>
        <v>#DIV/0!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515.52</v>
      </c>
      <c r="C59" s="34">
        <v>0</v>
      </c>
      <c r="D59" s="34">
        <v>2921.6800000000003</v>
      </c>
      <c r="E59" s="34">
        <v>0</v>
      </c>
      <c r="F59" s="34">
        <v>0</v>
      </c>
      <c r="G59" s="34">
        <v>0</v>
      </c>
      <c r="H59" s="34">
        <v>0</v>
      </c>
      <c r="I59" s="34">
        <f>B59+C59+D59+E59+F59+G59+H59</f>
        <v>3437.2000000000003</v>
      </c>
      <c r="J59" s="37">
        <v>1624.63</v>
      </c>
    </row>
    <row r="60" spans="1:10" ht="20.100000000000001" customHeight="1" thickBot="1" x14ac:dyDescent="0.3">
      <c r="A60" s="18" t="s">
        <v>11</v>
      </c>
      <c r="B60" s="38">
        <f>(B59/B58)*100</f>
        <v>0.49112377048766465</v>
      </c>
      <c r="C60" s="38">
        <f t="shared" ref="C60:J60" si="18">(C59/C58)*100</f>
        <v>0</v>
      </c>
      <c r="D60" s="38">
        <f t="shared" si="18"/>
        <v>26.632708219578916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0</v>
      </c>
      <c r="I60" s="38">
        <f t="shared" si="18"/>
        <v>2.2432486354473613</v>
      </c>
      <c r="J60" s="38">
        <f t="shared" si="18"/>
        <v>4.7666830091103991</v>
      </c>
    </row>
    <row r="61" spans="1:10" ht="20.100000000000001" customHeight="1" thickBot="1" x14ac:dyDescent="0.3">
      <c r="A61" s="19" t="s">
        <v>22</v>
      </c>
      <c r="B61" s="39">
        <v>2689.4700000000003</v>
      </c>
      <c r="C61" s="35">
        <v>0</v>
      </c>
      <c r="D61" s="35">
        <v>16925.86</v>
      </c>
      <c r="E61" s="35">
        <v>0</v>
      </c>
      <c r="F61" s="35">
        <v>0</v>
      </c>
      <c r="G61" s="35">
        <v>0</v>
      </c>
      <c r="H61" s="40">
        <v>0</v>
      </c>
      <c r="I61" s="46">
        <f>B61+C61+D61+E61+F61+G61+H61</f>
        <v>19615.330000000002</v>
      </c>
      <c r="J61" s="41">
        <v>4515.29</v>
      </c>
    </row>
    <row r="62" spans="1:10" ht="20.100000000000001" customHeight="1" thickBot="1" x14ac:dyDescent="0.3">
      <c r="A62" s="20" t="s">
        <v>10</v>
      </c>
      <c r="B62" s="42">
        <f>B61/B59</f>
        <v>5.2170041899441344</v>
      </c>
      <c r="C62" s="42" t="e">
        <f t="shared" ref="C62:J62" si="19">C61/C59</f>
        <v>#DIV/0!</v>
      </c>
      <c r="D62" s="42">
        <f t="shared" si="19"/>
        <v>5.7931943265518466</v>
      </c>
      <c r="E62" s="42" t="e">
        <f t="shared" si="19"/>
        <v>#DIV/0!</v>
      </c>
      <c r="F62" s="42" t="e">
        <f t="shared" si="19"/>
        <v>#DIV/0!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5.7067758640754107</v>
      </c>
      <c r="J62" s="42">
        <f t="shared" si="19"/>
        <v>2.7792728190418741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571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571</v>
      </c>
      <c r="J65" s="37">
        <v>0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18.294890567077527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0.63754446900584827</v>
      </c>
      <c r="J66" s="38">
        <f t="shared" si="20"/>
        <v>0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3907.64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3907.64</v>
      </c>
      <c r="J67" s="41">
        <v>0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6.8435026269702277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6.8435026269702277</v>
      </c>
      <c r="J68" s="42" t="e">
        <f t="shared" si="21"/>
        <v>#DIV/0!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30</v>
      </c>
      <c r="C71" s="34">
        <v>0</v>
      </c>
      <c r="D71" s="34">
        <v>1703.0300000000002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1733.0300000000002</v>
      </c>
      <c r="J71" s="37">
        <v>384.82</v>
      </c>
    </row>
    <row r="72" spans="1:10" ht="20.100000000000001" customHeight="1" thickBot="1" x14ac:dyDescent="0.3">
      <c r="A72" s="5" t="s">
        <v>11</v>
      </c>
      <c r="B72" s="21">
        <f>(B71/B70)*100</f>
        <v>9.211102817707055E-2</v>
      </c>
      <c r="C72" s="21">
        <f t="shared" ref="C72:J72" si="22">(C71/C70)*100</f>
        <v>0</v>
      </c>
      <c r="D72" s="21">
        <f t="shared" si="22"/>
        <v>49.245000404825525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3.6444047789032785</v>
      </c>
      <c r="J72" s="21">
        <f t="shared" si="22"/>
        <v>2.9476828801225583</v>
      </c>
    </row>
    <row r="73" spans="1:10" ht="20.100000000000001" customHeight="1" thickBot="1" x14ac:dyDescent="0.3">
      <c r="A73" s="6" t="s">
        <v>22</v>
      </c>
      <c r="B73" s="39">
        <v>188.1</v>
      </c>
      <c r="C73" s="35">
        <v>0</v>
      </c>
      <c r="D73" s="35">
        <v>11016.09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11204.19</v>
      </c>
      <c r="J73" s="41">
        <v>974</v>
      </c>
    </row>
    <row r="74" spans="1:10" ht="20.100000000000001" customHeight="1" thickBot="1" x14ac:dyDescent="0.3">
      <c r="A74" s="7" t="s">
        <v>10</v>
      </c>
      <c r="B74" s="22">
        <f>B73/B71</f>
        <v>6.27</v>
      </c>
      <c r="C74" s="22" t="e">
        <f>C73/C71</f>
        <v>#DIV/0!</v>
      </c>
      <c r="D74" s="22">
        <f t="shared" ref="D74:J74" si="23">D73/D71</f>
        <v>6.468523748847641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6.4650871594836783</v>
      </c>
      <c r="J74" s="22">
        <f t="shared" si="23"/>
        <v>2.5310534795488802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0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0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0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0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0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 t="e">
        <f t="shared" si="25"/>
        <v>#DIV/0!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 t="e">
        <f t="shared" si="25"/>
        <v>#DIV/0!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35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813.52</v>
      </c>
      <c r="C88" s="32">
        <f t="shared" si="26"/>
        <v>0</v>
      </c>
      <c r="D88" s="32">
        <f t="shared" si="26"/>
        <v>17412.84</v>
      </c>
      <c r="E88" s="32">
        <f t="shared" si="26"/>
        <v>18</v>
      </c>
      <c r="F88" s="32">
        <f t="shared" si="26"/>
        <v>0</v>
      </c>
      <c r="G88" s="32">
        <f t="shared" si="26"/>
        <v>0</v>
      </c>
      <c r="H88" s="32">
        <f t="shared" si="26"/>
        <v>0</v>
      </c>
      <c r="I88" s="32">
        <f t="shared" si="26"/>
        <v>18244.36</v>
      </c>
      <c r="J88" s="32">
        <f t="shared" si="26"/>
        <v>2213.4199999999996</v>
      </c>
      <c r="L88" s="24"/>
    </row>
    <row r="89" spans="1:12" ht="15.75" thickBot="1" x14ac:dyDescent="0.3">
      <c r="A89" s="15" t="s">
        <v>11</v>
      </c>
      <c r="B89" s="25">
        <f>(B88/B87)*100</f>
        <v>0.10501942559878709</v>
      </c>
      <c r="C89" s="25">
        <f t="shared" ref="C89:J89" si="27">(C88/C87)*100</f>
        <v>0</v>
      </c>
      <c r="D89" s="25">
        <f t="shared" si="27"/>
        <v>15.190111934000003</v>
      </c>
      <c r="E89" s="25">
        <f t="shared" si="27"/>
        <v>8.2842979600560619E-3</v>
      </c>
      <c r="F89" s="25">
        <f t="shared" si="27"/>
        <v>0</v>
      </c>
      <c r="G89" s="25">
        <f t="shared" si="27"/>
        <v>0</v>
      </c>
      <c r="H89" s="25">
        <f t="shared" si="27"/>
        <v>0</v>
      </c>
      <c r="I89" s="25">
        <f t="shared" si="27"/>
        <v>1.4586565806120242</v>
      </c>
      <c r="J89" s="25">
        <f t="shared" si="27"/>
        <v>0.60112373327978463</v>
      </c>
    </row>
    <row r="90" spans="1:12" ht="15.75" thickBot="1" x14ac:dyDescent="0.3">
      <c r="A90" s="27" t="s">
        <v>22</v>
      </c>
      <c r="B90" s="32">
        <f>B79+B73+B67+B61+B55+B49+B43+B37+B31+B25+B19+B13+B7</f>
        <v>4232.57</v>
      </c>
      <c r="C90" s="32">
        <f t="shared" ref="C90:J90" si="28">C79+C73+C67+C61+C55+C49+C43+C37+C31+C25+C19+C13+C7</f>
        <v>0</v>
      </c>
      <c r="D90" s="32">
        <f t="shared" si="28"/>
        <v>105801.51000000001</v>
      </c>
      <c r="E90" s="32">
        <f t="shared" si="28"/>
        <v>72</v>
      </c>
      <c r="F90" s="32">
        <f t="shared" si="28"/>
        <v>0</v>
      </c>
      <c r="G90" s="32">
        <f t="shared" si="28"/>
        <v>0</v>
      </c>
      <c r="H90" s="32">
        <f t="shared" si="28"/>
        <v>0</v>
      </c>
      <c r="I90" s="32">
        <f t="shared" si="28"/>
        <v>110106.07999999999</v>
      </c>
      <c r="J90" s="32">
        <f t="shared" si="28"/>
        <v>6123.21</v>
      </c>
    </row>
    <row r="91" spans="1:12" ht="15.75" thickBot="1" x14ac:dyDescent="0.3">
      <c r="A91" s="15" t="s">
        <v>10</v>
      </c>
      <c r="B91" s="25">
        <f>B90/B88</f>
        <v>5.2027854262956037</v>
      </c>
      <c r="C91" s="25" t="e">
        <f t="shared" ref="C91:J91" si="29">C90/C88</f>
        <v>#DIV/0!</v>
      </c>
      <c r="D91" s="25">
        <f t="shared" si="29"/>
        <v>6.0760628363896991</v>
      </c>
      <c r="E91" s="25">
        <f t="shared" si="29"/>
        <v>4</v>
      </c>
      <c r="F91" s="25" t="e">
        <f t="shared" si="29"/>
        <v>#DIV/0!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6.0350749491897764</v>
      </c>
      <c r="J91" s="25">
        <f t="shared" si="29"/>
        <v>2.7664022191902129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XFD1048576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36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998</v>
      </c>
      <c r="C5" s="34">
        <v>0</v>
      </c>
      <c r="D5" s="34">
        <v>18167.11</v>
      </c>
      <c r="E5" s="34">
        <v>76</v>
      </c>
      <c r="F5" s="34">
        <v>0</v>
      </c>
      <c r="G5" s="34">
        <v>0</v>
      </c>
      <c r="H5" s="34">
        <v>0</v>
      </c>
      <c r="I5" s="33">
        <f>B5+C5+D5+E5+F5+G5+H5</f>
        <v>19241.11</v>
      </c>
      <c r="J5" s="37">
        <v>4955.3099999999995</v>
      </c>
    </row>
    <row r="6" spans="1:10" ht="20.100000000000001" customHeight="1" thickBot="1" x14ac:dyDescent="0.3">
      <c r="A6" s="5" t="s">
        <v>11</v>
      </c>
      <c r="B6" s="38">
        <f>(B5/B4)*100</f>
        <v>0.60227959810449705</v>
      </c>
      <c r="C6" s="38">
        <f t="shared" ref="C6:J6" si="0">(C5/C4)*100</f>
        <v>0</v>
      </c>
      <c r="D6" s="38">
        <f t="shared" si="0"/>
        <v>75.546112290941636</v>
      </c>
      <c r="E6" s="38">
        <f t="shared" si="0"/>
        <v>0.19202567888657446</v>
      </c>
      <c r="F6" s="38">
        <f t="shared" si="0"/>
        <v>0</v>
      </c>
      <c r="G6" s="38">
        <f t="shared" si="0"/>
        <v>0</v>
      </c>
      <c r="H6" s="38">
        <f t="shared" si="0"/>
        <v>0</v>
      </c>
      <c r="I6" s="38">
        <f t="shared" si="0"/>
        <v>7.5815223740711453</v>
      </c>
      <c r="J6" s="38">
        <f t="shared" si="0"/>
        <v>5.7170793839785263</v>
      </c>
    </row>
    <row r="7" spans="1:10" ht="20.100000000000001" customHeight="1" thickBot="1" x14ac:dyDescent="0.3">
      <c r="A7" s="6" t="s">
        <v>22</v>
      </c>
      <c r="B7" s="39">
        <v>5053.7</v>
      </c>
      <c r="C7" s="35">
        <v>0</v>
      </c>
      <c r="D7" s="35">
        <v>115849.97000000002</v>
      </c>
      <c r="E7" s="35">
        <v>381</v>
      </c>
      <c r="F7" s="35">
        <v>0</v>
      </c>
      <c r="G7" s="35">
        <v>0</v>
      </c>
      <c r="H7" s="40">
        <v>0</v>
      </c>
      <c r="I7" s="36">
        <f>B7+C7+D7+E7+F7+G7+H7</f>
        <v>121284.67000000001</v>
      </c>
      <c r="J7" s="41">
        <v>15528.17</v>
      </c>
    </row>
    <row r="8" spans="1:10" ht="20.100000000000001" customHeight="1" thickBot="1" x14ac:dyDescent="0.3">
      <c r="A8" s="7" t="s">
        <v>10</v>
      </c>
      <c r="B8" s="42">
        <f t="shared" ref="B8:J8" si="1">B7/B5</f>
        <v>5.0638276553106207</v>
      </c>
      <c r="C8" s="42" t="e">
        <f t="shared" si="1"/>
        <v>#DIV/0!</v>
      </c>
      <c r="D8" s="42">
        <f t="shared" si="1"/>
        <v>6.3769069488762939</v>
      </c>
      <c r="E8" s="42">
        <f t="shared" si="1"/>
        <v>5.0131578947368425</v>
      </c>
      <c r="F8" s="42" t="e">
        <f t="shared" si="1"/>
        <v>#DIV/0!</v>
      </c>
      <c r="G8" s="42" t="e">
        <f t="shared" si="1"/>
        <v>#DIV/0!</v>
      </c>
      <c r="H8" s="42" t="e">
        <f t="shared" si="1"/>
        <v>#DIV/0!</v>
      </c>
      <c r="I8" s="42">
        <f t="shared" si="1"/>
        <v>6.3034133685634561</v>
      </c>
      <c r="J8" s="42">
        <f t="shared" si="1"/>
        <v>3.1336424966349234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0</v>
      </c>
      <c r="C11" s="34">
        <v>0</v>
      </c>
      <c r="D11" s="34">
        <v>11934.24</v>
      </c>
      <c r="E11" s="34">
        <v>0</v>
      </c>
      <c r="F11" s="34">
        <v>0</v>
      </c>
      <c r="G11" s="34">
        <v>0</v>
      </c>
      <c r="H11" s="34">
        <v>0</v>
      </c>
      <c r="I11" s="34">
        <f>B11+C11+D11+E11+F11+G11+H11</f>
        <v>11934.24</v>
      </c>
      <c r="J11" s="37">
        <v>0</v>
      </c>
    </row>
    <row r="12" spans="1:10" ht="20.100000000000001" customHeight="1" thickBot="1" x14ac:dyDescent="0.3">
      <c r="A12" s="5" t="s">
        <v>11</v>
      </c>
      <c r="B12" s="38">
        <f>(B11/B10)*100</f>
        <v>0</v>
      </c>
      <c r="C12" s="38">
        <f t="shared" ref="C12:J12" si="2">(C11/C10)*100</f>
        <v>0</v>
      </c>
      <c r="D12" s="38">
        <f t="shared" si="2"/>
        <v>75.007259229277253</v>
      </c>
      <c r="E12" s="38">
        <f t="shared" si="2"/>
        <v>0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9.2108788062126106</v>
      </c>
      <c r="J12" s="38">
        <f t="shared" si="2"/>
        <v>0</v>
      </c>
    </row>
    <row r="13" spans="1:10" ht="20.100000000000001" customHeight="1" thickBot="1" x14ac:dyDescent="0.3">
      <c r="A13" s="6" t="s">
        <v>22</v>
      </c>
      <c r="B13" s="39">
        <v>0</v>
      </c>
      <c r="C13" s="35">
        <v>0</v>
      </c>
      <c r="D13" s="35">
        <v>72804.100000000006</v>
      </c>
      <c r="E13" s="35">
        <v>0</v>
      </c>
      <c r="F13" s="35">
        <v>0</v>
      </c>
      <c r="G13" s="35">
        <v>0</v>
      </c>
      <c r="H13" s="40">
        <v>0</v>
      </c>
      <c r="I13" s="46">
        <f>B13+C13+D13+E13+F13+G13+H13</f>
        <v>72804.100000000006</v>
      </c>
      <c r="J13" s="41">
        <v>0</v>
      </c>
    </row>
    <row r="14" spans="1:10" ht="20.100000000000001" customHeight="1" thickBot="1" x14ac:dyDescent="0.3">
      <c r="A14" s="7" t="s">
        <v>10</v>
      </c>
      <c r="B14" s="42" t="e">
        <f t="shared" ref="B14:J14" si="3">B13/B11</f>
        <v>#DIV/0!</v>
      </c>
      <c r="C14" s="42" t="e">
        <f t="shared" si="3"/>
        <v>#DIV/0!</v>
      </c>
      <c r="D14" s="42">
        <f t="shared" si="3"/>
        <v>6.100438737615467</v>
      </c>
      <c r="E14" s="42" t="e">
        <f t="shared" si="3"/>
        <v>#DIV/0!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6.100438737615467</v>
      </c>
      <c r="J14" s="42" t="e">
        <f t="shared" si="3"/>
        <v>#DIV/0!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3</v>
      </c>
      <c r="C17" s="34">
        <v>0</v>
      </c>
      <c r="D17" s="34">
        <v>4383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4386</v>
      </c>
      <c r="J17" s="37">
        <v>20</v>
      </c>
    </row>
    <row r="18" spans="1:12" ht="20.100000000000001" customHeight="1" thickBot="1" x14ac:dyDescent="0.3">
      <c r="A18" s="5" t="s">
        <v>11</v>
      </c>
      <c r="B18" s="38">
        <f>(B17/B16)*100</f>
        <v>5.6007891885352596E-3</v>
      </c>
      <c r="C18" s="38">
        <f t="shared" ref="C18:J18" si="4">(C17/C16)*100</f>
        <v>0</v>
      </c>
      <c r="D18" s="38">
        <f t="shared" si="4"/>
        <v>64.912369042294486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5.5441404465017623</v>
      </c>
      <c r="J18" s="38">
        <f t="shared" si="4"/>
        <v>8.3975642025274147E-2</v>
      </c>
    </row>
    <row r="19" spans="1:12" ht="20.100000000000001" customHeight="1" thickBot="1" x14ac:dyDescent="0.3">
      <c r="A19" s="6" t="s">
        <v>22</v>
      </c>
      <c r="B19" s="39">
        <v>27</v>
      </c>
      <c r="C19" s="35">
        <v>0</v>
      </c>
      <c r="D19" s="35">
        <v>30602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30629</v>
      </c>
      <c r="J19" s="41">
        <v>76</v>
      </c>
    </row>
    <row r="20" spans="1:12" ht="20.100000000000001" customHeight="1" thickBot="1" x14ac:dyDescent="0.3">
      <c r="A20" s="26" t="s">
        <v>10</v>
      </c>
      <c r="B20" s="42">
        <f>B19/B17</f>
        <v>9</v>
      </c>
      <c r="C20" s="42" t="e">
        <f t="shared" ref="C20:J20" si="5">C19/C17</f>
        <v>#DIV/0!</v>
      </c>
      <c r="D20" s="42">
        <f t="shared" si="5"/>
        <v>6.9819758156513805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6.9833561331509344</v>
      </c>
      <c r="J20" s="42">
        <f t="shared" si="5"/>
        <v>3.8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112.34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112.34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8.9706939231813472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0.60373213296294692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606.63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606.63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5.399946590706783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5.399946590706783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1658</v>
      </c>
      <c r="C29" s="34">
        <v>0</v>
      </c>
      <c r="D29" s="34">
        <v>4538</v>
      </c>
      <c r="E29" s="34">
        <v>0</v>
      </c>
      <c r="F29" s="34">
        <v>0</v>
      </c>
      <c r="G29" s="34">
        <v>0</v>
      </c>
      <c r="H29" s="34">
        <v>0</v>
      </c>
      <c r="I29" s="34">
        <f>B29+C29+D29+E29+F29+G29+H29</f>
        <v>6196</v>
      </c>
      <c r="J29" s="37">
        <v>1420</v>
      </c>
    </row>
    <row r="30" spans="1:12" ht="20.100000000000001" customHeight="1" thickBot="1" x14ac:dyDescent="0.3">
      <c r="A30" s="5" t="s">
        <v>11</v>
      </c>
      <c r="B30" s="38">
        <f>(B29/B28)*100</f>
        <v>2.7011994433378614</v>
      </c>
      <c r="C30" s="38">
        <f t="shared" ref="C30:J30" si="8">(C29/C28)*100</f>
        <v>0</v>
      </c>
      <c r="D30" s="38">
        <f t="shared" si="8"/>
        <v>72.823440867462296</v>
      </c>
      <c r="E30" s="38">
        <f t="shared" si="8"/>
        <v>0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7.0554746372425896</v>
      </c>
      <c r="J30" s="38">
        <f t="shared" si="8"/>
        <v>5.5665536368803785</v>
      </c>
    </row>
    <row r="31" spans="1:12" ht="20.100000000000001" customHeight="1" thickBot="1" x14ac:dyDescent="0.3">
      <c r="A31" s="6" t="s">
        <v>22</v>
      </c>
      <c r="B31" s="39">
        <v>6977</v>
      </c>
      <c r="C31" s="35">
        <v>0</v>
      </c>
      <c r="D31" s="35">
        <v>20334</v>
      </c>
      <c r="E31" s="35">
        <v>0</v>
      </c>
      <c r="F31" s="35">
        <v>0</v>
      </c>
      <c r="G31" s="35">
        <v>0</v>
      </c>
      <c r="H31" s="40">
        <v>0</v>
      </c>
      <c r="I31" s="46">
        <f>B31+C31+D31+E31+F31+G31+H31</f>
        <v>27311</v>
      </c>
      <c r="J31" s="41">
        <v>3228</v>
      </c>
    </row>
    <row r="32" spans="1:12" ht="20.100000000000001" customHeight="1" thickBot="1" x14ac:dyDescent="0.3">
      <c r="A32" s="7" t="s">
        <v>10</v>
      </c>
      <c r="B32" s="42">
        <f>B31/B29</f>
        <v>4.2080820265379977</v>
      </c>
      <c r="C32" s="42" t="e">
        <f>C31/C29</f>
        <v>#DIV/0!</v>
      </c>
      <c r="D32" s="42">
        <f t="shared" ref="D32:J32" si="9">D31/D29</f>
        <v>4.4808285588364916</v>
      </c>
      <c r="E32" s="42" t="e">
        <f t="shared" si="9"/>
        <v>#DIV/0!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4.4078437701743063</v>
      </c>
      <c r="J32" s="42">
        <f t="shared" si="9"/>
        <v>2.2732394366197184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0</v>
      </c>
      <c r="C35" s="34">
        <v>0</v>
      </c>
      <c r="D35" s="34">
        <v>1077.4000000000001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1077.4000000000001</v>
      </c>
      <c r="J35" s="37">
        <v>0</v>
      </c>
    </row>
    <row r="36" spans="1:10" ht="20.100000000000001" customHeight="1" thickBot="1" x14ac:dyDescent="0.3">
      <c r="A36" s="5" t="s">
        <v>11</v>
      </c>
      <c r="B36" s="21">
        <f>(B35/B34)*100</f>
        <v>0</v>
      </c>
      <c r="C36" s="21">
        <f t="shared" ref="C36:J36" si="10">(C35/C34)*100</f>
        <v>0</v>
      </c>
      <c r="D36" s="21">
        <f t="shared" si="10"/>
        <v>53.563349822267526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5.6931731593359274</v>
      </c>
      <c r="J36" s="21">
        <f t="shared" si="10"/>
        <v>0</v>
      </c>
    </row>
    <row r="37" spans="1:10" ht="20.100000000000001" customHeight="1" thickBot="1" x14ac:dyDescent="0.3">
      <c r="A37" s="6" t="s">
        <v>22</v>
      </c>
      <c r="B37" s="39">
        <v>0</v>
      </c>
      <c r="C37" s="35">
        <v>0</v>
      </c>
      <c r="D37" s="35">
        <v>7370.92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7370.92</v>
      </c>
      <c r="J37" s="41">
        <v>0</v>
      </c>
    </row>
    <row r="38" spans="1:10" ht="20.100000000000001" customHeight="1" thickBot="1" x14ac:dyDescent="0.3">
      <c r="A38" s="7" t="s">
        <v>10</v>
      </c>
      <c r="B38" s="22" t="e">
        <f t="shared" ref="B38:J38" si="11">B37/B35</f>
        <v>#DIV/0!</v>
      </c>
      <c r="C38" s="22" t="e">
        <f t="shared" si="11"/>
        <v>#DIV/0!</v>
      </c>
      <c r="D38" s="22">
        <f t="shared" si="11"/>
        <v>6.841395953220716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6.841395953220716</v>
      </c>
      <c r="J38" s="22" t="e">
        <f t="shared" si="11"/>
        <v>#DIV/0!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0</v>
      </c>
      <c r="C41" s="34">
        <v>0</v>
      </c>
      <c r="D41" s="34">
        <v>9457.85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9457.85</v>
      </c>
      <c r="J41" s="37">
        <v>0</v>
      </c>
    </row>
    <row r="42" spans="1:10" ht="20.100000000000001" customHeight="1" thickBot="1" x14ac:dyDescent="0.3">
      <c r="A42" s="5" t="s">
        <v>11</v>
      </c>
      <c r="B42" s="21">
        <f>(B41/B40)*100</f>
        <v>0</v>
      </c>
      <c r="C42" s="21">
        <f t="shared" ref="C42:J42" si="12">(C41/C40)*100</f>
        <v>0</v>
      </c>
      <c r="D42" s="21">
        <f t="shared" si="12"/>
        <v>56.172511381082899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9.4047171102141327</v>
      </c>
      <c r="J42" s="21">
        <f t="shared" si="12"/>
        <v>0</v>
      </c>
    </row>
    <row r="43" spans="1:10" ht="20.100000000000001" customHeight="1" thickBot="1" x14ac:dyDescent="0.3">
      <c r="A43" s="6" t="s">
        <v>22</v>
      </c>
      <c r="B43" s="39">
        <v>0</v>
      </c>
      <c r="C43" s="35">
        <v>0</v>
      </c>
      <c r="D43" s="35">
        <v>57764.91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57764.91</v>
      </c>
      <c r="J43" s="41">
        <v>0</v>
      </c>
    </row>
    <row r="44" spans="1:10" ht="20.100000000000001" customHeight="1" thickBot="1" x14ac:dyDescent="0.3">
      <c r="A44" s="26" t="s">
        <v>10</v>
      </c>
      <c r="B44" s="22" t="e">
        <f t="shared" ref="B44:J44" si="13">B43/B41</f>
        <v>#DIV/0!</v>
      </c>
      <c r="C44" s="22" t="e">
        <f t="shared" si="13"/>
        <v>#DIV/0!</v>
      </c>
      <c r="D44" s="22">
        <f t="shared" si="13"/>
        <v>6.1076153671288926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6.1076153671288926</v>
      </c>
      <c r="J44" s="22" t="e">
        <f t="shared" si="13"/>
        <v>#DIV/0!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116.83</v>
      </c>
      <c r="C47" s="34">
        <v>0</v>
      </c>
      <c r="D47" s="34">
        <v>3365.7999999999997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3482.6299999999997</v>
      </c>
      <c r="J47" s="37">
        <v>294.62</v>
      </c>
    </row>
    <row r="48" spans="1:10" ht="18.75" customHeight="1" thickBot="1" x14ac:dyDescent="0.3">
      <c r="A48" s="5" t="s">
        <v>11</v>
      </c>
      <c r="B48" s="38">
        <f>(B47/B46)*100</f>
        <v>0.23174384915762508</v>
      </c>
      <c r="C48" s="38">
        <f t="shared" ref="C48:J48" si="14">(C47/C46)*100</f>
        <v>0</v>
      </c>
      <c r="D48" s="38">
        <f t="shared" si="14"/>
        <v>55.802309484137837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4.2708661888543924</v>
      </c>
      <c r="J48" s="38">
        <f t="shared" si="14"/>
        <v>1.147497118793722</v>
      </c>
    </row>
    <row r="49" spans="1:10" ht="18.75" customHeight="1" thickBot="1" x14ac:dyDescent="0.3">
      <c r="A49" s="6" t="s">
        <v>22</v>
      </c>
      <c r="B49" s="39">
        <v>467.7</v>
      </c>
      <c r="C49" s="35">
        <v>0</v>
      </c>
      <c r="D49" s="35">
        <v>19902.43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20370.13</v>
      </c>
      <c r="J49" s="41">
        <v>775.67000000000007</v>
      </c>
    </row>
    <row r="50" spans="1:10" ht="18.75" customHeight="1" thickBot="1" x14ac:dyDescent="0.3">
      <c r="A50" s="7" t="s">
        <v>10</v>
      </c>
      <c r="B50" s="42">
        <f t="shared" ref="B50:J50" si="15">B49/B47</f>
        <v>4.0032525892322175</v>
      </c>
      <c r="C50" s="42" t="e">
        <f t="shared" si="15"/>
        <v>#DIV/0!</v>
      </c>
      <c r="D50" s="42">
        <f t="shared" si="15"/>
        <v>5.9131350644720433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5.8490652179530995</v>
      </c>
      <c r="J50" s="42">
        <f t="shared" si="15"/>
        <v>2.6327812096938432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0</v>
      </c>
      <c r="C53" s="34">
        <v>0</v>
      </c>
      <c r="D53" s="34">
        <v>3770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3770</v>
      </c>
      <c r="J53" s="37">
        <v>0</v>
      </c>
    </row>
    <row r="54" spans="1:10" ht="20.100000000000001" customHeight="1" thickBot="1" x14ac:dyDescent="0.3">
      <c r="A54" s="5" t="s">
        <v>11</v>
      </c>
      <c r="B54" s="21">
        <f>(B53/B52)*100</f>
        <v>0</v>
      </c>
      <c r="C54" s="21">
        <f t="shared" ref="C54:J54" si="16">(C53/C52)*100</f>
        <v>0</v>
      </c>
      <c r="D54" s="21">
        <f t="shared" si="16"/>
        <v>27.794324944411354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2.9009573159142521</v>
      </c>
      <c r="J54" s="21">
        <f t="shared" si="16"/>
        <v>0</v>
      </c>
    </row>
    <row r="55" spans="1:10" ht="20.100000000000001" customHeight="1" thickBot="1" x14ac:dyDescent="0.3">
      <c r="A55" s="6" t="s">
        <v>22</v>
      </c>
      <c r="B55" s="39">
        <v>0</v>
      </c>
      <c r="C55" s="35">
        <v>0</v>
      </c>
      <c r="D55" s="35">
        <v>23889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23889</v>
      </c>
      <c r="J55" s="41">
        <v>0</v>
      </c>
    </row>
    <row r="56" spans="1:10" ht="20.100000000000001" customHeight="1" thickBot="1" x14ac:dyDescent="0.3">
      <c r="A56" s="7" t="s">
        <v>10</v>
      </c>
      <c r="B56" s="42" t="e">
        <f t="shared" ref="B56:J56" si="17">B55/B53</f>
        <v>#DIV/0!</v>
      </c>
      <c r="C56" s="42" t="e">
        <f t="shared" si="17"/>
        <v>#DIV/0!</v>
      </c>
      <c r="D56" s="42">
        <f t="shared" si="17"/>
        <v>6.3366047745358092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6.3366047745358092</v>
      </c>
      <c r="J56" s="42" t="e">
        <f t="shared" si="17"/>
        <v>#DIV/0!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5402.71</v>
      </c>
      <c r="C59" s="34">
        <v>0</v>
      </c>
      <c r="D59" s="34">
        <v>7333.920000000001</v>
      </c>
      <c r="E59" s="34">
        <v>0</v>
      </c>
      <c r="F59" s="34">
        <v>80</v>
      </c>
      <c r="G59" s="34">
        <v>0</v>
      </c>
      <c r="H59" s="34">
        <v>0</v>
      </c>
      <c r="I59" s="34">
        <f>B59+C59+D59+E59+F59+G59+H59</f>
        <v>12816.630000000001</v>
      </c>
      <c r="J59" s="37">
        <v>8151.92</v>
      </c>
    </row>
    <row r="60" spans="1:10" ht="20.100000000000001" customHeight="1" thickBot="1" x14ac:dyDescent="0.3">
      <c r="A60" s="18" t="s">
        <v>11</v>
      </c>
      <c r="B60" s="38">
        <f>(B59/B58)*100</f>
        <v>5.1470346563691241</v>
      </c>
      <c r="C60" s="38">
        <f t="shared" ref="C60:J60" si="18">(C59/C58)*100</f>
        <v>0</v>
      </c>
      <c r="D60" s="38">
        <f t="shared" si="18"/>
        <v>66.852684573852798</v>
      </c>
      <c r="E60" s="38">
        <f t="shared" si="18"/>
        <v>0</v>
      </c>
      <c r="F60" s="38">
        <f t="shared" si="18"/>
        <v>2.5766223058193014</v>
      </c>
      <c r="G60" s="38">
        <f t="shared" si="18"/>
        <v>0</v>
      </c>
      <c r="H60" s="38">
        <f t="shared" si="18"/>
        <v>0</v>
      </c>
      <c r="I60" s="38">
        <f t="shared" si="18"/>
        <v>8.3646246242679272</v>
      </c>
      <c r="J60" s="38">
        <f t="shared" si="18"/>
        <v>23.91782655474</v>
      </c>
    </row>
    <row r="61" spans="1:10" ht="20.100000000000001" customHeight="1" thickBot="1" x14ac:dyDescent="0.3">
      <c r="A61" s="19" t="s">
        <v>22</v>
      </c>
      <c r="B61" s="39">
        <v>28350</v>
      </c>
      <c r="C61" s="35">
        <v>0</v>
      </c>
      <c r="D61" s="35">
        <v>45750.879999999997</v>
      </c>
      <c r="E61" s="35">
        <v>0</v>
      </c>
      <c r="F61" s="35">
        <v>320</v>
      </c>
      <c r="G61" s="35">
        <v>0</v>
      </c>
      <c r="H61" s="40">
        <v>0</v>
      </c>
      <c r="I61" s="46">
        <f>B61+C61+D61+E61+F61+G61+H61</f>
        <v>74420.88</v>
      </c>
      <c r="J61" s="41">
        <v>21412.17</v>
      </c>
    </row>
    <row r="62" spans="1:10" ht="20.100000000000001" customHeight="1" thickBot="1" x14ac:dyDescent="0.3">
      <c r="A62" s="20" t="s">
        <v>10</v>
      </c>
      <c r="B62" s="42">
        <f>B61/B59</f>
        <v>5.247366599354768</v>
      </c>
      <c r="C62" s="42" t="e">
        <f t="shared" ref="C62:J62" si="19">C61/C59</f>
        <v>#DIV/0!</v>
      </c>
      <c r="D62" s="42">
        <f t="shared" si="19"/>
        <v>6.2382573030521185</v>
      </c>
      <c r="E62" s="42" t="e">
        <f t="shared" si="19"/>
        <v>#DIV/0!</v>
      </c>
      <c r="F62" s="42">
        <f t="shared" si="19"/>
        <v>4</v>
      </c>
      <c r="G62" s="42" t="e">
        <f t="shared" si="19"/>
        <v>#DIV/0!</v>
      </c>
      <c r="H62" s="42" t="e">
        <f t="shared" si="19"/>
        <v>#DIV/0!</v>
      </c>
      <c r="I62" s="42">
        <f t="shared" si="19"/>
        <v>5.8065872230063595</v>
      </c>
      <c r="J62" s="42">
        <f t="shared" si="19"/>
        <v>2.6266413311219932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0</v>
      </c>
      <c r="C65" s="34">
        <v>0</v>
      </c>
      <c r="D65" s="43">
        <v>1744.44</v>
      </c>
      <c r="E65" s="44">
        <v>0</v>
      </c>
      <c r="F65" s="34">
        <v>0</v>
      </c>
      <c r="G65" s="34">
        <v>0</v>
      </c>
      <c r="H65" s="34">
        <v>0</v>
      </c>
      <c r="I65" s="34">
        <f>B65+C65+D65+E65+F65+G65+H65</f>
        <v>1744.44</v>
      </c>
      <c r="J65" s="37">
        <v>981.49</v>
      </c>
    </row>
    <row r="66" spans="1:10" ht="20.100000000000001" customHeight="1" thickBot="1" x14ac:dyDescent="0.3">
      <c r="A66" s="5" t="s">
        <v>11</v>
      </c>
      <c r="B66" s="38">
        <f>(B65/B64)*100</f>
        <v>0</v>
      </c>
      <c r="C66" s="38">
        <f t="shared" ref="C66:J66" si="20">(C65/C64)*100</f>
        <v>0</v>
      </c>
      <c r="D66" s="38">
        <f t="shared" si="20"/>
        <v>55.892012085521401</v>
      </c>
      <c r="E66" s="38">
        <f t="shared" si="20"/>
        <v>0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1.9477374317207741</v>
      </c>
      <c r="J66" s="38">
        <f t="shared" si="20"/>
        <v>4.2511748781808336</v>
      </c>
    </row>
    <row r="67" spans="1:10" ht="20.100000000000001" customHeight="1" thickBot="1" x14ac:dyDescent="0.3">
      <c r="A67" s="6" t="s">
        <v>22</v>
      </c>
      <c r="B67" s="39">
        <v>0</v>
      </c>
      <c r="C67" s="35">
        <v>0</v>
      </c>
      <c r="D67" s="35">
        <v>11736.51</v>
      </c>
      <c r="E67" s="35">
        <v>0</v>
      </c>
      <c r="F67" s="35">
        <v>0</v>
      </c>
      <c r="G67" s="35">
        <v>0</v>
      </c>
      <c r="H67" s="40">
        <v>0</v>
      </c>
      <c r="I67" s="46">
        <f>B67+C67+D67+E67+F67+G67+H67</f>
        <v>11736.51</v>
      </c>
      <c r="J67" s="41">
        <v>3594.7</v>
      </c>
    </row>
    <row r="68" spans="1:10" ht="20.100000000000001" customHeight="1" thickBot="1" x14ac:dyDescent="0.3">
      <c r="A68" s="26" t="s">
        <v>10</v>
      </c>
      <c r="B68" s="42" t="e">
        <f t="shared" ref="B68:J68" si="21">B67/B65</f>
        <v>#DIV/0!</v>
      </c>
      <c r="C68" s="42" t="e">
        <f t="shared" si="21"/>
        <v>#DIV/0!</v>
      </c>
      <c r="D68" s="42">
        <f t="shared" si="21"/>
        <v>6.7279528100708532</v>
      </c>
      <c r="E68" s="42" t="e">
        <f t="shared" si="21"/>
        <v>#DIV/0!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6.7279528100708532</v>
      </c>
      <c r="J68" s="42">
        <f t="shared" si="21"/>
        <v>3.6624927406290433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296.81</v>
      </c>
      <c r="C71" s="34">
        <v>0</v>
      </c>
      <c r="D71" s="34">
        <v>2889.4799999999996</v>
      </c>
      <c r="E71" s="34">
        <v>0</v>
      </c>
      <c r="F71" s="34">
        <v>0</v>
      </c>
      <c r="G71" s="34">
        <v>0</v>
      </c>
      <c r="H71" s="34">
        <v>0</v>
      </c>
      <c r="I71" s="34">
        <f>B71+C71+D71+E71+F71+G71+H71</f>
        <v>3186.2899999999995</v>
      </c>
      <c r="J71" s="37">
        <v>3488.71</v>
      </c>
    </row>
    <row r="72" spans="1:10" ht="20.100000000000001" customHeight="1" thickBot="1" x14ac:dyDescent="0.3">
      <c r="A72" s="5" t="s">
        <v>11</v>
      </c>
      <c r="B72" s="21">
        <f>(B71/B70)*100</f>
        <v>0.91131580910787713</v>
      </c>
      <c r="C72" s="21">
        <f t="shared" ref="C72:J72" si="22">(C71/C70)*100</f>
        <v>0</v>
      </c>
      <c r="D72" s="21">
        <f t="shared" si="22"/>
        <v>83.552517436413467</v>
      </c>
      <c r="E72" s="21">
        <f t="shared" si="22"/>
        <v>0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6.7004786431693191</v>
      </c>
      <c r="J72" s="21">
        <f t="shared" si="22"/>
        <v>26.723171198774416</v>
      </c>
    </row>
    <row r="73" spans="1:10" ht="20.100000000000001" customHeight="1" thickBot="1" x14ac:dyDescent="0.3">
      <c r="A73" s="6" t="s">
        <v>22</v>
      </c>
      <c r="B73" s="39">
        <v>2144.14</v>
      </c>
      <c r="C73" s="35">
        <v>0</v>
      </c>
      <c r="D73" s="35">
        <v>18734.66</v>
      </c>
      <c r="E73" s="35">
        <v>0</v>
      </c>
      <c r="F73" s="35">
        <v>0</v>
      </c>
      <c r="G73" s="35">
        <v>0</v>
      </c>
      <c r="H73" s="40">
        <v>0</v>
      </c>
      <c r="I73" s="46">
        <f>B73+C73+D73+E73+F73+G73+H73</f>
        <v>20878.8</v>
      </c>
      <c r="J73" s="41">
        <v>9298.9</v>
      </c>
    </row>
    <row r="74" spans="1:10" ht="20.100000000000001" customHeight="1" thickBot="1" x14ac:dyDescent="0.3">
      <c r="A74" s="7" t="s">
        <v>10</v>
      </c>
      <c r="B74" s="22">
        <f>B73/B71</f>
        <v>7.2239479801893465</v>
      </c>
      <c r="C74" s="22" t="e">
        <f>C73/C71</f>
        <v>#DIV/0!</v>
      </c>
      <c r="D74" s="22">
        <f t="shared" ref="D74:J74" si="23">D73/D71</f>
        <v>6.4837479408059595</v>
      </c>
      <c r="E74" s="22" t="e">
        <f t="shared" si="23"/>
        <v>#DIV/0!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6.5526992207237891</v>
      </c>
      <c r="J74" s="22">
        <f t="shared" si="23"/>
        <v>2.6654264756887214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0</v>
      </c>
      <c r="C77" s="34">
        <v>0</v>
      </c>
      <c r="D77" s="34">
        <v>1544.46</v>
      </c>
      <c r="E77" s="34">
        <v>0</v>
      </c>
      <c r="F77" s="34">
        <v>0</v>
      </c>
      <c r="G77" s="34">
        <v>0</v>
      </c>
      <c r="H77" s="34">
        <v>0</v>
      </c>
      <c r="I77" s="34">
        <f>B77+C77+D77+E77+F77+G77+H77</f>
        <v>1544.46</v>
      </c>
      <c r="J77" s="37">
        <v>0</v>
      </c>
    </row>
    <row r="78" spans="1:10" ht="20.100000000000001" customHeight="1" thickBot="1" x14ac:dyDescent="0.3">
      <c r="A78" s="5" t="s">
        <v>11</v>
      </c>
      <c r="B78" s="21">
        <f>(B77/B76)*100</f>
        <v>0</v>
      </c>
      <c r="C78" s="21">
        <f t="shared" ref="C78:J78" si="24">(C77/C76)*100</f>
        <v>0</v>
      </c>
      <c r="D78" s="21">
        <f t="shared" si="24"/>
        <v>34.750384750384754</v>
      </c>
      <c r="E78" s="21">
        <f t="shared" si="24"/>
        <v>0</v>
      </c>
      <c r="F78" s="21">
        <f t="shared" si="24"/>
        <v>0</v>
      </c>
      <c r="G78" s="21">
        <f t="shared" si="24"/>
        <v>0</v>
      </c>
      <c r="H78" s="21">
        <f t="shared" si="24"/>
        <v>0</v>
      </c>
      <c r="I78" s="21">
        <f t="shared" si="24"/>
        <v>2.5510689495237</v>
      </c>
      <c r="J78" s="21">
        <f t="shared" si="24"/>
        <v>0</v>
      </c>
    </row>
    <row r="79" spans="1:10" ht="20.100000000000001" customHeight="1" thickBot="1" x14ac:dyDescent="0.3">
      <c r="A79" s="6" t="s">
        <v>22</v>
      </c>
      <c r="B79" s="39">
        <v>0</v>
      </c>
      <c r="C79" s="35">
        <v>0</v>
      </c>
      <c r="D79" s="35">
        <v>9633.7799999999988</v>
      </c>
      <c r="E79" s="35">
        <v>0</v>
      </c>
      <c r="F79" s="35">
        <v>0</v>
      </c>
      <c r="G79" s="35">
        <v>0</v>
      </c>
      <c r="H79" s="40">
        <v>0</v>
      </c>
      <c r="I79" s="46">
        <f>B79+C79+D79+E79+F79+G79+H79</f>
        <v>9633.7799999999988</v>
      </c>
      <c r="J79" s="41">
        <v>0</v>
      </c>
    </row>
    <row r="80" spans="1:10" ht="20.100000000000001" customHeight="1" thickBot="1" x14ac:dyDescent="0.3">
      <c r="A80" s="7" t="s">
        <v>10</v>
      </c>
      <c r="B80" s="22" t="e">
        <f>B79/B77</f>
        <v>#DIV/0!</v>
      </c>
      <c r="C80" s="22" t="e">
        <f t="shared" ref="C80:J80" si="25">C79/C77</f>
        <v>#DIV/0!</v>
      </c>
      <c r="D80" s="22">
        <f t="shared" si="25"/>
        <v>6.2376364554601595</v>
      </c>
      <c r="E80" s="22" t="e">
        <f t="shared" si="25"/>
        <v>#DIV/0!</v>
      </c>
      <c r="F80" s="22" t="e">
        <f t="shared" si="25"/>
        <v>#DIV/0!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6.2376364554601595</v>
      </c>
      <c r="J80" s="22" t="e">
        <f t="shared" si="25"/>
        <v>#DIV/0!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37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8475.35</v>
      </c>
      <c r="C88" s="32">
        <f t="shared" si="26"/>
        <v>0</v>
      </c>
      <c r="D88" s="32">
        <f t="shared" si="26"/>
        <v>70318.039999999994</v>
      </c>
      <c r="E88" s="32">
        <f t="shared" si="26"/>
        <v>76</v>
      </c>
      <c r="F88" s="32">
        <f t="shared" si="26"/>
        <v>80</v>
      </c>
      <c r="G88" s="32">
        <f t="shared" si="26"/>
        <v>0</v>
      </c>
      <c r="H88" s="32">
        <f t="shared" si="26"/>
        <v>0</v>
      </c>
      <c r="I88" s="32">
        <f t="shared" si="26"/>
        <v>78949.39</v>
      </c>
      <c r="J88" s="32">
        <f t="shared" si="26"/>
        <v>19312.05</v>
      </c>
      <c r="L88" s="24"/>
    </row>
    <row r="89" spans="1:12" ht="15.75" thickBot="1" x14ac:dyDescent="0.3">
      <c r="A89" s="15" t="s">
        <v>11</v>
      </c>
      <c r="B89" s="25">
        <f>(B88/B87)*100</f>
        <v>1.0941051095838825</v>
      </c>
      <c r="C89" s="25">
        <f t="shared" ref="C89:J89" si="27">(C88/C87)*100</f>
        <v>0</v>
      </c>
      <c r="D89" s="25">
        <f t="shared" si="27"/>
        <v>61.342026836489026</v>
      </c>
      <c r="E89" s="25">
        <f t="shared" si="27"/>
        <v>3.4978146942458925E-2</v>
      </c>
      <c r="F89" s="25">
        <f t="shared" si="27"/>
        <v>0.2545155026983415</v>
      </c>
      <c r="G89" s="25">
        <f t="shared" si="27"/>
        <v>0</v>
      </c>
      <c r="H89" s="25">
        <f t="shared" si="27"/>
        <v>0</v>
      </c>
      <c r="I89" s="25">
        <f t="shared" si="27"/>
        <v>6.3120902711196845</v>
      </c>
      <c r="J89" s="25">
        <f t="shared" si="27"/>
        <v>5.2447938454002712</v>
      </c>
    </row>
    <row r="90" spans="1:12" ht="15.75" thickBot="1" x14ac:dyDescent="0.3">
      <c r="A90" s="27" t="s">
        <v>22</v>
      </c>
      <c r="B90" s="32">
        <f>B79+B73+B67+B61+B55+B49+B43+B37+B31+B25+B19+B13+B7</f>
        <v>43019.539999999994</v>
      </c>
      <c r="C90" s="32">
        <f t="shared" ref="C90:J90" si="28">C79+C73+C67+C61+C55+C49+C43+C37+C31+C25+C19+C13+C7</f>
        <v>0</v>
      </c>
      <c r="D90" s="32">
        <f t="shared" si="28"/>
        <v>434979.79000000004</v>
      </c>
      <c r="E90" s="32">
        <f t="shared" si="28"/>
        <v>381</v>
      </c>
      <c r="F90" s="32">
        <f t="shared" si="28"/>
        <v>320</v>
      </c>
      <c r="G90" s="32">
        <f t="shared" si="28"/>
        <v>0</v>
      </c>
      <c r="H90" s="32">
        <f t="shared" si="28"/>
        <v>0</v>
      </c>
      <c r="I90" s="32">
        <f t="shared" si="28"/>
        <v>478700.33000000007</v>
      </c>
      <c r="J90" s="32">
        <f t="shared" si="28"/>
        <v>53913.609999999993</v>
      </c>
    </row>
    <row r="91" spans="1:12" ht="15.75" thickBot="1" x14ac:dyDescent="0.3">
      <c r="A91" s="15" t="s">
        <v>10</v>
      </c>
      <c r="B91" s="25">
        <f>B90/B88</f>
        <v>5.0758422955984113</v>
      </c>
      <c r="C91" s="25" t="e">
        <f t="shared" ref="C91:J91" si="29">C90/C88</f>
        <v>#DIV/0!</v>
      </c>
      <c r="D91" s="25">
        <f t="shared" si="29"/>
        <v>6.1858918422640912</v>
      </c>
      <c r="E91" s="25">
        <f t="shared" si="29"/>
        <v>5.0131578947368425</v>
      </c>
      <c r="F91" s="25">
        <f t="shared" si="29"/>
        <v>4</v>
      </c>
      <c r="G91" s="25" t="e">
        <f t="shared" si="29"/>
        <v>#DIV/0!</v>
      </c>
      <c r="H91" s="25" t="e">
        <f t="shared" si="29"/>
        <v>#DIV/0!</v>
      </c>
      <c r="I91" s="25">
        <f t="shared" si="29"/>
        <v>6.0633822503251773</v>
      </c>
      <c r="J91" s="25">
        <f t="shared" si="29"/>
        <v>2.7917082857594089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xSplit="10" ySplit="2" topLeftCell="K66" activePane="bottomRight" state="frozen"/>
      <selection pane="topRight" activeCell="K1" sqref="K1"/>
      <selection pane="bottomLeft" activeCell="A3" sqref="A3"/>
      <selection pane="bottomRight" activeCell="L62" sqref="L62"/>
    </sheetView>
  </sheetViews>
  <sheetFormatPr defaultRowHeight="15" x14ac:dyDescent="0.25"/>
  <cols>
    <col min="1" max="1" width="34.42578125" customWidth="1"/>
    <col min="2" max="10" width="12.7109375" customWidth="1"/>
    <col min="11" max="11" width="9.140625" style="28"/>
    <col min="12" max="12" width="11.42578125" bestFit="1" customWidth="1"/>
  </cols>
  <sheetData>
    <row r="1" spans="1:10" ht="32.25" customHeight="1" thickBot="1" x14ac:dyDescent="0.3">
      <c r="A1" s="54" t="s">
        <v>30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30.75" thickBot="1" x14ac:dyDescent="0.3">
      <c r="A2" s="45" t="s">
        <v>38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9" t="s">
        <v>7</v>
      </c>
      <c r="J2" s="10" t="s">
        <v>8</v>
      </c>
    </row>
    <row r="3" spans="1:10" ht="17.25" thickTop="1" thickBot="1" x14ac:dyDescent="0.3">
      <c r="A3" s="55" t="s">
        <v>24</v>
      </c>
      <c r="B3" s="56"/>
      <c r="C3" s="56"/>
      <c r="D3" s="56"/>
      <c r="E3" s="56"/>
      <c r="F3" s="56"/>
      <c r="G3" s="56"/>
      <c r="H3" s="56"/>
      <c r="I3" s="56"/>
      <c r="J3" s="57"/>
    </row>
    <row r="4" spans="1:10" ht="20.100000000000001" customHeight="1" thickBot="1" x14ac:dyDescent="0.3">
      <c r="A4" s="3" t="s">
        <v>21</v>
      </c>
      <c r="B4" s="48">
        <v>165703.76999999999</v>
      </c>
      <c r="C4" s="49">
        <v>6702.03</v>
      </c>
      <c r="D4" s="49">
        <v>24047.71</v>
      </c>
      <c r="E4" s="49">
        <v>39578.04</v>
      </c>
      <c r="F4" s="49">
        <v>5138.47</v>
      </c>
      <c r="G4" s="49">
        <v>6563.73</v>
      </c>
      <c r="H4" s="49">
        <v>6055.78</v>
      </c>
      <c r="I4" s="49">
        <f>B4+C4+D4+E4+F4+G4+H4</f>
        <v>253789.53</v>
      </c>
      <c r="J4" s="49">
        <v>86675.55</v>
      </c>
    </row>
    <row r="5" spans="1:10" ht="20.100000000000001" customHeight="1" thickBot="1" x14ac:dyDescent="0.3">
      <c r="A5" s="4" t="s">
        <v>20</v>
      </c>
      <c r="B5" s="34">
        <v>15846.45</v>
      </c>
      <c r="C5" s="34">
        <v>0</v>
      </c>
      <c r="D5" s="34">
        <v>22693.32</v>
      </c>
      <c r="E5" s="34">
        <v>2349.38</v>
      </c>
      <c r="F5" s="34">
        <v>150</v>
      </c>
      <c r="G5" s="34">
        <v>56</v>
      </c>
      <c r="H5" s="34">
        <v>332.24</v>
      </c>
      <c r="I5" s="33">
        <f>B5+C5+D5+E5+F5+G5+H5</f>
        <v>41427.39</v>
      </c>
      <c r="J5" s="37">
        <v>37084.69</v>
      </c>
    </row>
    <row r="6" spans="1:10" ht="20.100000000000001" customHeight="1" thickBot="1" x14ac:dyDescent="0.3">
      <c r="A6" s="5" t="s">
        <v>11</v>
      </c>
      <c r="B6" s="38">
        <f>(B5/B4)*100</f>
        <v>9.5631197769368814</v>
      </c>
      <c r="C6" s="38">
        <f t="shared" ref="C6:J6" si="0">(C5/C4)*100</f>
        <v>0</v>
      </c>
      <c r="D6" s="38">
        <f t="shared" si="0"/>
        <v>94.367904469905866</v>
      </c>
      <c r="E6" s="38">
        <f t="shared" si="0"/>
        <v>5.9360695981913203</v>
      </c>
      <c r="F6" s="38">
        <f t="shared" si="0"/>
        <v>2.9191568696518613</v>
      </c>
      <c r="G6" s="38">
        <f t="shared" si="0"/>
        <v>0.85317342425724407</v>
      </c>
      <c r="H6" s="38">
        <f t="shared" si="0"/>
        <v>5.4863287635944511</v>
      </c>
      <c r="I6" s="38">
        <f t="shared" si="0"/>
        <v>16.323522093287298</v>
      </c>
      <c r="J6" s="38">
        <f t="shared" si="0"/>
        <v>42.785641394833959</v>
      </c>
    </row>
    <row r="7" spans="1:10" ht="20.100000000000001" customHeight="1" thickBot="1" x14ac:dyDescent="0.3">
      <c r="A7" s="6" t="s">
        <v>22</v>
      </c>
      <c r="B7" s="39">
        <v>91596.569999999992</v>
      </c>
      <c r="C7" s="35">
        <v>0</v>
      </c>
      <c r="D7" s="35">
        <v>143559.69</v>
      </c>
      <c r="E7" s="35">
        <v>13107.62</v>
      </c>
      <c r="F7" s="35">
        <v>735</v>
      </c>
      <c r="G7" s="35">
        <v>112</v>
      </c>
      <c r="H7" s="40">
        <v>1726.08</v>
      </c>
      <c r="I7" s="36">
        <f>B7+C7+D7+E7+F7+G7+H7</f>
        <v>250836.96</v>
      </c>
      <c r="J7" s="41">
        <v>127518.85</v>
      </c>
    </row>
    <row r="8" spans="1:10" ht="20.100000000000001" customHeight="1" thickBot="1" x14ac:dyDescent="0.3">
      <c r="A8" s="7" t="s">
        <v>10</v>
      </c>
      <c r="B8" s="42">
        <f t="shared" ref="B8:J8" si="1">B7/B5</f>
        <v>5.7802580388667488</v>
      </c>
      <c r="C8" s="42" t="e">
        <f t="shared" si="1"/>
        <v>#DIV/0!</v>
      </c>
      <c r="D8" s="42">
        <f t="shared" si="1"/>
        <v>6.3260770129712185</v>
      </c>
      <c r="E8" s="42">
        <f t="shared" si="1"/>
        <v>5.5791825928542851</v>
      </c>
      <c r="F8" s="42">
        <f t="shared" si="1"/>
        <v>4.9000000000000004</v>
      </c>
      <c r="G8" s="42">
        <f t="shared" si="1"/>
        <v>2</v>
      </c>
      <c r="H8" s="42">
        <f t="shared" si="1"/>
        <v>5.1952805201059471</v>
      </c>
      <c r="I8" s="42">
        <f t="shared" si="1"/>
        <v>6.0548579092238253</v>
      </c>
      <c r="J8" s="42">
        <f t="shared" si="1"/>
        <v>3.4385847636854994</v>
      </c>
    </row>
    <row r="9" spans="1:10" ht="20.100000000000001" customHeight="1" thickBot="1" x14ac:dyDescent="0.3">
      <c r="A9" s="51" t="s">
        <v>9</v>
      </c>
      <c r="B9" s="52"/>
      <c r="C9" s="52"/>
      <c r="D9" s="52"/>
      <c r="E9" s="52"/>
      <c r="F9" s="52"/>
      <c r="G9" s="52"/>
      <c r="H9" s="52"/>
      <c r="I9" s="52"/>
      <c r="J9" s="53"/>
    </row>
    <row r="10" spans="1:10" ht="20.100000000000001" customHeight="1" thickBot="1" x14ac:dyDescent="0.3">
      <c r="A10" s="3" t="s">
        <v>21</v>
      </c>
      <c r="B10" s="48">
        <v>73749.97</v>
      </c>
      <c r="C10" s="49">
        <v>1781.75</v>
      </c>
      <c r="D10" s="49">
        <v>15910.78</v>
      </c>
      <c r="E10" s="49">
        <v>15394.03</v>
      </c>
      <c r="F10" s="49">
        <v>4380.72</v>
      </c>
      <c r="G10" s="49">
        <v>10064.15</v>
      </c>
      <c r="H10" s="49">
        <v>8285.39</v>
      </c>
      <c r="I10" s="49">
        <f>B10+C10+D10+E10+F10+G10+H10</f>
        <v>129566.79</v>
      </c>
      <c r="J10" s="49">
        <v>38863.599999999999</v>
      </c>
    </row>
    <row r="11" spans="1:10" ht="20.100000000000001" customHeight="1" thickBot="1" x14ac:dyDescent="0.3">
      <c r="A11" s="4" t="s">
        <v>20</v>
      </c>
      <c r="B11" s="34">
        <v>2085.88</v>
      </c>
      <c r="C11" s="34">
        <v>0</v>
      </c>
      <c r="D11" s="34">
        <v>15736.28</v>
      </c>
      <c r="E11" s="34">
        <v>128.89999999999998</v>
      </c>
      <c r="F11" s="34">
        <v>0</v>
      </c>
      <c r="G11" s="34">
        <v>0</v>
      </c>
      <c r="H11" s="34">
        <v>0</v>
      </c>
      <c r="I11" s="34">
        <f>B11+C11+D11+E11+F11+G11+H11</f>
        <v>17951.060000000001</v>
      </c>
      <c r="J11" s="37">
        <v>4436.95</v>
      </c>
    </row>
    <row r="12" spans="1:10" ht="20.100000000000001" customHeight="1" thickBot="1" x14ac:dyDescent="0.3">
      <c r="A12" s="5" t="s">
        <v>11</v>
      </c>
      <c r="B12" s="38">
        <f>(B11/B10)*100</f>
        <v>2.8283130149069891</v>
      </c>
      <c r="C12" s="38">
        <f t="shared" ref="C12:J12" si="2">(C11/C10)*100</f>
        <v>0</v>
      </c>
      <c r="D12" s="38">
        <f t="shared" si="2"/>
        <v>98.903259299669784</v>
      </c>
      <c r="E12" s="38">
        <f t="shared" si="2"/>
        <v>0.83733759126102758</v>
      </c>
      <c r="F12" s="38">
        <f t="shared" si="2"/>
        <v>0</v>
      </c>
      <c r="G12" s="38">
        <f t="shared" si="2"/>
        <v>0</v>
      </c>
      <c r="H12" s="38">
        <f t="shared" si="2"/>
        <v>0</v>
      </c>
      <c r="I12" s="38">
        <f t="shared" si="2"/>
        <v>13.854676804140938</v>
      </c>
      <c r="J12" s="38">
        <f t="shared" si="2"/>
        <v>11.416724132607376</v>
      </c>
    </row>
    <row r="13" spans="1:10" ht="20.100000000000001" customHeight="1" thickBot="1" x14ac:dyDescent="0.3">
      <c r="A13" s="6" t="s">
        <v>22</v>
      </c>
      <c r="B13" s="39">
        <v>13411.86</v>
      </c>
      <c r="C13" s="35">
        <v>0</v>
      </c>
      <c r="D13" s="35">
        <v>96417.52</v>
      </c>
      <c r="E13" s="35">
        <v>668.83999999999992</v>
      </c>
      <c r="F13" s="35">
        <v>0</v>
      </c>
      <c r="G13" s="35">
        <v>0</v>
      </c>
      <c r="H13" s="40">
        <v>0</v>
      </c>
      <c r="I13" s="46">
        <f>B13+C13+D13+E13+F13+G13+H13</f>
        <v>110498.22</v>
      </c>
      <c r="J13" s="41">
        <v>14853.510000000002</v>
      </c>
    </row>
    <row r="14" spans="1:10" ht="20.100000000000001" customHeight="1" thickBot="1" x14ac:dyDescent="0.3">
      <c r="A14" s="7" t="s">
        <v>10</v>
      </c>
      <c r="B14" s="42">
        <f t="shared" ref="B14:J14" si="3">B13/B11</f>
        <v>6.4298329721748138</v>
      </c>
      <c r="C14" s="42" t="e">
        <f t="shared" si="3"/>
        <v>#DIV/0!</v>
      </c>
      <c r="D14" s="42">
        <f t="shared" si="3"/>
        <v>6.127084673124779</v>
      </c>
      <c r="E14" s="42">
        <f t="shared" si="3"/>
        <v>5.1888285492629951</v>
      </c>
      <c r="F14" s="42" t="e">
        <f t="shared" si="3"/>
        <v>#DIV/0!</v>
      </c>
      <c r="G14" s="42" t="e">
        <f t="shared" si="3"/>
        <v>#DIV/0!</v>
      </c>
      <c r="H14" s="42" t="e">
        <f t="shared" si="3"/>
        <v>#DIV/0!</v>
      </c>
      <c r="I14" s="42">
        <f t="shared" si="3"/>
        <v>6.1555261917680619</v>
      </c>
      <c r="J14" s="42">
        <f t="shared" si="3"/>
        <v>3.3476847834661205</v>
      </c>
    </row>
    <row r="15" spans="1:10" ht="20.100000000000001" customHeight="1" thickBot="1" x14ac:dyDescent="0.3">
      <c r="A15" s="51" t="s">
        <v>25</v>
      </c>
      <c r="B15" s="52"/>
      <c r="C15" s="52"/>
      <c r="D15" s="52"/>
      <c r="E15" s="52"/>
      <c r="F15" s="52"/>
      <c r="G15" s="52"/>
      <c r="H15" s="52"/>
      <c r="I15" s="52"/>
      <c r="J15" s="53"/>
    </row>
    <row r="16" spans="1:10" ht="20.100000000000001" customHeight="1" thickBot="1" x14ac:dyDescent="0.3">
      <c r="A16" s="3" t="s">
        <v>21</v>
      </c>
      <c r="B16" s="48">
        <v>53563.88</v>
      </c>
      <c r="C16" s="49">
        <v>1795.32</v>
      </c>
      <c r="D16" s="49">
        <v>6752.18</v>
      </c>
      <c r="E16" s="49">
        <v>8902.07</v>
      </c>
      <c r="F16" s="49">
        <v>1879.9</v>
      </c>
      <c r="G16" s="49">
        <v>2280.6</v>
      </c>
      <c r="H16" s="49">
        <v>3936.6</v>
      </c>
      <c r="I16" s="49">
        <f>B16+C16+D16+E16+F16+G16+H16</f>
        <v>79110.55</v>
      </c>
      <c r="J16" s="49">
        <v>23816.43</v>
      </c>
    </row>
    <row r="17" spans="1:12" ht="20.100000000000001" customHeight="1" thickBot="1" x14ac:dyDescent="0.3">
      <c r="A17" s="4" t="s">
        <v>20</v>
      </c>
      <c r="B17" s="34">
        <v>782</v>
      </c>
      <c r="C17" s="34">
        <v>0</v>
      </c>
      <c r="D17" s="34">
        <v>5352</v>
      </c>
      <c r="E17" s="34">
        <v>0</v>
      </c>
      <c r="F17" s="34">
        <v>0</v>
      </c>
      <c r="G17" s="34">
        <v>0</v>
      </c>
      <c r="H17" s="34">
        <v>0</v>
      </c>
      <c r="I17" s="34">
        <f>B17+C17+D17+E17+F17+G17+H17</f>
        <v>6134</v>
      </c>
      <c r="J17" s="37">
        <v>4029</v>
      </c>
    </row>
    <row r="18" spans="1:12" ht="20.100000000000001" customHeight="1" thickBot="1" x14ac:dyDescent="0.3">
      <c r="A18" s="5" t="s">
        <v>11</v>
      </c>
      <c r="B18" s="38">
        <f>(B17/B16)*100</f>
        <v>1.4599390484781909</v>
      </c>
      <c r="C18" s="38">
        <f t="shared" ref="C18:J18" si="4">(C17/C16)*100</f>
        <v>0</v>
      </c>
      <c r="D18" s="38">
        <f t="shared" si="4"/>
        <v>79.263289781966705</v>
      </c>
      <c r="E18" s="38">
        <f t="shared" si="4"/>
        <v>0</v>
      </c>
      <c r="F18" s="38">
        <f t="shared" si="4"/>
        <v>0</v>
      </c>
      <c r="G18" s="38">
        <f t="shared" si="4"/>
        <v>0</v>
      </c>
      <c r="H18" s="38">
        <f t="shared" si="4"/>
        <v>0</v>
      </c>
      <c r="I18" s="38">
        <f t="shared" si="4"/>
        <v>7.7537066800824919</v>
      </c>
      <c r="J18" s="38">
        <f t="shared" si="4"/>
        <v>16.916893085991479</v>
      </c>
    </row>
    <row r="19" spans="1:12" ht="20.100000000000001" customHeight="1" thickBot="1" x14ac:dyDescent="0.3">
      <c r="A19" s="6" t="s">
        <v>22</v>
      </c>
      <c r="B19" s="39">
        <v>5746</v>
      </c>
      <c r="C19" s="35">
        <v>0</v>
      </c>
      <c r="D19" s="35">
        <v>38279</v>
      </c>
      <c r="E19" s="35">
        <v>0</v>
      </c>
      <c r="F19" s="35">
        <v>0</v>
      </c>
      <c r="G19" s="35">
        <v>0</v>
      </c>
      <c r="H19" s="40">
        <v>0</v>
      </c>
      <c r="I19" s="46">
        <f>B19+C19+D19+E19+F19+G19+H19</f>
        <v>44025</v>
      </c>
      <c r="J19" s="41">
        <v>15535</v>
      </c>
    </row>
    <row r="20" spans="1:12" ht="20.100000000000001" customHeight="1" thickBot="1" x14ac:dyDescent="0.3">
      <c r="A20" s="26" t="s">
        <v>10</v>
      </c>
      <c r="B20" s="42">
        <f>B19/B17</f>
        <v>7.3478260869565215</v>
      </c>
      <c r="C20" s="42" t="e">
        <f t="shared" ref="C20:J20" si="5">C19/C17</f>
        <v>#DIV/0!</v>
      </c>
      <c r="D20" s="42">
        <f t="shared" si="5"/>
        <v>7.1522795216741404</v>
      </c>
      <c r="E20" s="42" t="e">
        <f t="shared" si="5"/>
        <v>#DIV/0!</v>
      </c>
      <c r="F20" s="42" t="e">
        <f t="shared" si="5"/>
        <v>#DIV/0!</v>
      </c>
      <c r="G20" s="42" t="e">
        <f t="shared" si="5"/>
        <v>#DIV/0!</v>
      </c>
      <c r="H20" s="42" t="e">
        <f t="shared" si="5"/>
        <v>#DIV/0!</v>
      </c>
      <c r="I20" s="42">
        <f t="shared" si="5"/>
        <v>7.1772089990218451</v>
      </c>
      <c r="J20" s="42">
        <f t="shared" si="5"/>
        <v>3.8557954827500622</v>
      </c>
      <c r="L20" s="23"/>
    </row>
    <row r="21" spans="1:12" ht="20.100000000000001" customHeight="1" thickBot="1" x14ac:dyDescent="0.3">
      <c r="A21" s="58" t="s">
        <v>12</v>
      </c>
      <c r="B21" s="59"/>
      <c r="C21" s="59"/>
      <c r="D21" s="59"/>
      <c r="E21" s="59"/>
      <c r="F21" s="59"/>
      <c r="G21" s="59"/>
      <c r="H21" s="59"/>
      <c r="I21" s="59"/>
      <c r="J21" s="60"/>
    </row>
    <row r="22" spans="1:12" ht="20.100000000000001" customHeight="1" thickBot="1" x14ac:dyDescent="0.3">
      <c r="A22" s="3" t="s">
        <v>21</v>
      </c>
      <c r="B22" s="48">
        <v>10283.86</v>
      </c>
      <c r="C22" s="49">
        <v>98.4</v>
      </c>
      <c r="D22" s="49">
        <v>1252.3</v>
      </c>
      <c r="E22" s="49">
        <v>2702.24</v>
      </c>
      <c r="F22" s="49">
        <v>1354.37</v>
      </c>
      <c r="G22" s="49">
        <v>1338.76</v>
      </c>
      <c r="H22" s="49">
        <v>1577.66</v>
      </c>
      <c r="I22" s="49">
        <f>B22+C22+D22+E22+F22+G22+H22</f>
        <v>18607.589999999997</v>
      </c>
      <c r="J22" s="49">
        <v>5484.31</v>
      </c>
    </row>
    <row r="23" spans="1:12" ht="20.100000000000001" customHeight="1" thickBot="1" x14ac:dyDescent="0.3">
      <c r="A23" s="4" t="s">
        <v>20</v>
      </c>
      <c r="B23" s="34">
        <v>0</v>
      </c>
      <c r="C23" s="34">
        <v>0</v>
      </c>
      <c r="D23" s="34">
        <v>433</v>
      </c>
      <c r="E23" s="34">
        <v>0</v>
      </c>
      <c r="F23" s="34">
        <v>0</v>
      </c>
      <c r="G23" s="34">
        <v>0</v>
      </c>
      <c r="H23" s="34">
        <v>0</v>
      </c>
      <c r="I23" s="34">
        <f>B23+C23+D23+E23+F23+G23+H23</f>
        <v>433</v>
      </c>
      <c r="J23" s="37">
        <v>0</v>
      </c>
    </row>
    <row r="24" spans="1:12" ht="20.100000000000001" customHeight="1" thickBot="1" x14ac:dyDescent="0.3">
      <c r="A24" s="5" t="s">
        <v>11</v>
      </c>
      <c r="B24" s="38">
        <f>(B23/B22)*100</f>
        <v>0</v>
      </c>
      <c r="C24" s="38">
        <f t="shared" ref="C24:J24" si="6">(C23/C22)*100</f>
        <v>0</v>
      </c>
      <c r="D24" s="38">
        <f t="shared" si="6"/>
        <v>34.57637946179031</v>
      </c>
      <c r="E24" s="38">
        <f t="shared" si="6"/>
        <v>0</v>
      </c>
      <c r="F24" s="38">
        <f t="shared" si="6"/>
        <v>0</v>
      </c>
      <c r="G24" s="38">
        <f t="shared" si="6"/>
        <v>0</v>
      </c>
      <c r="H24" s="38">
        <f t="shared" si="6"/>
        <v>0</v>
      </c>
      <c r="I24" s="38">
        <f t="shared" si="6"/>
        <v>2.3270074200904043</v>
      </c>
      <c r="J24" s="38">
        <f t="shared" si="6"/>
        <v>0</v>
      </c>
    </row>
    <row r="25" spans="1:12" ht="20.100000000000001" customHeight="1" thickBot="1" x14ac:dyDescent="0.3">
      <c r="A25" s="6" t="s">
        <v>22</v>
      </c>
      <c r="B25" s="39">
        <v>0</v>
      </c>
      <c r="C25" s="35">
        <v>0</v>
      </c>
      <c r="D25" s="35">
        <v>2319.65</v>
      </c>
      <c r="E25" s="35">
        <v>0</v>
      </c>
      <c r="F25" s="35">
        <v>0</v>
      </c>
      <c r="G25" s="35">
        <v>0</v>
      </c>
      <c r="H25" s="40">
        <v>0</v>
      </c>
      <c r="I25" s="46">
        <f>B25+C25+D25+E25+F25+G25+H25</f>
        <v>2319.65</v>
      </c>
      <c r="J25" s="41">
        <v>0</v>
      </c>
    </row>
    <row r="26" spans="1:12" ht="20.100000000000001" customHeight="1" thickBot="1" x14ac:dyDescent="0.3">
      <c r="A26" s="7" t="s">
        <v>10</v>
      </c>
      <c r="B26" s="42" t="e">
        <f t="shared" ref="B26:J26" si="7">B25/B23</f>
        <v>#DIV/0!</v>
      </c>
      <c r="C26" s="42" t="e">
        <f t="shared" si="7"/>
        <v>#DIV/0!</v>
      </c>
      <c r="D26" s="42">
        <f t="shared" si="7"/>
        <v>5.3571593533487301</v>
      </c>
      <c r="E26" s="42" t="e">
        <f t="shared" si="7"/>
        <v>#DIV/0!</v>
      </c>
      <c r="F26" s="42" t="e">
        <f t="shared" si="7"/>
        <v>#DIV/0!</v>
      </c>
      <c r="G26" s="42" t="e">
        <f t="shared" si="7"/>
        <v>#DIV/0!</v>
      </c>
      <c r="H26" s="42" t="e">
        <f t="shared" si="7"/>
        <v>#DIV/0!</v>
      </c>
      <c r="I26" s="42">
        <f t="shared" si="7"/>
        <v>5.3571593533487301</v>
      </c>
      <c r="J26" s="42" t="e">
        <f t="shared" si="7"/>
        <v>#DIV/0!</v>
      </c>
    </row>
    <row r="27" spans="1:12" ht="20.100000000000001" customHeight="1" thickBot="1" x14ac:dyDescent="0.3">
      <c r="A27" s="51" t="s">
        <v>26</v>
      </c>
      <c r="B27" s="52"/>
      <c r="C27" s="52"/>
      <c r="D27" s="52"/>
      <c r="E27" s="52"/>
      <c r="F27" s="52"/>
      <c r="G27" s="52"/>
      <c r="H27" s="52"/>
      <c r="I27" s="52"/>
      <c r="J27" s="53"/>
    </row>
    <row r="28" spans="1:12" ht="20.100000000000001" customHeight="1" thickBot="1" x14ac:dyDescent="0.3">
      <c r="A28" s="3" t="s">
        <v>21</v>
      </c>
      <c r="B28" s="48">
        <v>61380.14</v>
      </c>
      <c r="C28" s="49">
        <v>2259.16</v>
      </c>
      <c r="D28" s="49">
        <v>6231.51</v>
      </c>
      <c r="E28" s="49">
        <v>13260.27</v>
      </c>
      <c r="F28" s="49">
        <v>2294.4699999999998</v>
      </c>
      <c r="G28" s="49">
        <v>1409.85</v>
      </c>
      <c r="H28" s="49">
        <v>982.93</v>
      </c>
      <c r="I28" s="49">
        <f>B28+C28+D28+E28+F28+G28+H28</f>
        <v>87818.33</v>
      </c>
      <c r="J28" s="49">
        <v>25509.5</v>
      </c>
    </row>
    <row r="29" spans="1:12" ht="20.100000000000001" customHeight="1" thickBot="1" x14ac:dyDescent="0.3">
      <c r="A29" s="4" t="s">
        <v>20</v>
      </c>
      <c r="B29" s="34">
        <v>20182</v>
      </c>
      <c r="C29" s="34">
        <v>0</v>
      </c>
      <c r="D29" s="34">
        <v>5565.5</v>
      </c>
      <c r="E29" s="34">
        <v>112</v>
      </c>
      <c r="F29" s="34">
        <v>0</v>
      </c>
      <c r="G29" s="34">
        <v>0</v>
      </c>
      <c r="H29" s="34">
        <v>0</v>
      </c>
      <c r="I29" s="34">
        <f>B29+C29+D29+E29+F29+G29+H29</f>
        <v>25859.5</v>
      </c>
      <c r="J29" s="37">
        <v>16021</v>
      </c>
    </row>
    <row r="30" spans="1:12" ht="20.100000000000001" customHeight="1" thickBot="1" x14ac:dyDescent="0.3">
      <c r="A30" s="5" t="s">
        <v>11</v>
      </c>
      <c r="B30" s="38">
        <f>(B29/B28)*100</f>
        <v>32.880342078072808</v>
      </c>
      <c r="C30" s="38">
        <f t="shared" ref="C30:J30" si="8">(C29/C28)*100</f>
        <v>0</v>
      </c>
      <c r="D30" s="38">
        <f t="shared" si="8"/>
        <v>89.312221275421194</v>
      </c>
      <c r="E30" s="38">
        <f t="shared" si="8"/>
        <v>0.84462835221303934</v>
      </c>
      <c r="F30" s="38">
        <f t="shared" si="8"/>
        <v>0</v>
      </c>
      <c r="G30" s="38">
        <f t="shared" si="8"/>
        <v>0</v>
      </c>
      <c r="H30" s="38">
        <f t="shared" si="8"/>
        <v>0</v>
      </c>
      <c r="I30" s="38">
        <f t="shared" si="8"/>
        <v>29.446585923462678</v>
      </c>
      <c r="J30" s="38">
        <f t="shared" si="8"/>
        <v>62.804053391873616</v>
      </c>
    </row>
    <row r="31" spans="1:12" ht="20.100000000000001" customHeight="1" thickBot="1" x14ac:dyDescent="0.3">
      <c r="A31" s="6" t="s">
        <v>22</v>
      </c>
      <c r="B31" s="39">
        <v>90649</v>
      </c>
      <c r="C31" s="35">
        <v>0</v>
      </c>
      <c r="D31" s="35">
        <v>24825</v>
      </c>
      <c r="E31" s="35">
        <v>538</v>
      </c>
      <c r="F31" s="35">
        <v>0</v>
      </c>
      <c r="G31" s="35">
        <v>0</v>
      </c>
      <c r="H31" s="40">
        <v>0</v>
      </c>
      <c r="I31" s="46">
        <f>B31+C31+D31+E31+F31+G31+H31</f>
        <v>116012</v>
      </c>
      <c r="J31" s="41">
        <v>45830</v>
      </c>
    </row>
    <row r="32" spans="1:12" ht="20.100000000000001" customHeight="1" thickBot="1" x14ac:dyDescent="0.3">
      <c r="A32" s="7" t="s">
        <v>10</v>
      </c>
      <c r="B32" s="42">
        <f>B31/B29</f>
        <v>4.4915766524625909</v>
      </c>
      <c r="C32" s="42" t="e">
        <f>C31/C29</f>
        <v>#DIV/0!</v>
      </c>
      <c r="D32" s="42">
        <f t="shared" ref="D32:J32" si="9">D31/D29</f>
        <v>4.4605156769382805</v>
      </c>
      <c r="E32" s="42">
        <f t="shared" si="9"/>
        <v>4.8035714285714288</v>
      </c>
      <c r="F32" s="42" t="e">
        <f t="shared" si="9"/>
        <v>#DIV/0!</v>
      </c>
      <c r="G32" s="42" t="e">
        <f t="shared" si="9"/>
        <v>#DIV/0!</v>
      </c>
      <c r="H32" s="42" t="e">
        <f t="shared" si="9"/>
        <v>#DIV/0!</v>
      </c>
      <c r="I32" s="42">
        <f t="shared" si="9"/>
        <v>4.4862429668013686</v>
      </c>
      <c r="J32" s="42">
        <f t="shared" si="9"/>
        <v>2.8606204356781726</v>
      </c>
    </row>
    <row r="33" spans="1:10" ht="20.100000000000001" customHeight="1" thickBot="1" x14ac:dyDescent="0.3">
      <c r="A33" s="51" t="s">
        <v>13</v>
      </c>
      <c r="B33" s="52"/>
      <c r="C33" s="52"/>
      <c r="D33" s="52"/>
      <c r="E33" s="52"/>
      <c r="F33" s="52"/>
      <c r="G33" s="52"/>
      <c r="H33" s="52"/>
      <c r="I33" s="52"/>
      <c r="J33" s="53"/>
    </row>
    <row r="34" spans="1:10" ht="20.100000000000001" customHeight="1" thickBot="1" x14ac:dyDescent="0.3">
      <c r="A34" s="3" t="s">
        <v>21</v>
      </c>
      <c r="B34" s="48">
        <v>10393.469999999999</v>
      </c>
      <c r="C34" s="49">
        <v>461.85</v>
      </c>
      <c r="D34" s="49">
        <v>2011.45</v>
      </c>
      <c r="E34" s="49">
        <v>1725.83</v>
      </c>
      <c r="F34" s="49">
        <v>1609.85</v>
      </c>
      <c r="G34" s="49">
        <v>1250.46</v>
      </c>
      <c r="H34" s="49">
        <v>1471.51</v>
      </c>
      <c r="I34" s="49">
        <f>B34+C34+D34+E34+F34+G34+H34</f>
        <v>18924.419999999998</v>
      </c>
      <c r="J34" s="49">
        <v>5046.58</v>
      </c>
    </row>
    <row r="35" spans="1:10" ht="20.100000000000001" customHeight="1" thickBot="1" x14ac:dyDescent="0.3">
      <c r="A35" s="4" t="s">
        <v>20</v>
      </c>
      <c r="B35" s="34">
        <v>179</v>
      </c>
      <c r="C35" s="34">
        <v>0</v>
      </c>
      <c r="D35" s="34">
        <v>1679.4</v>
      </c>
      <c r="E35" s="34">
        <v>0</v>
      </c>
      <c r="F35" s="34">
        <v>0</v>
      </c>
      <c r="G35" s="34">
        <v>0</v>
      </c>
      <c r="H35" s="34">
        <v>0</v>
      </c>
      <c r="I35" s="34">
        <f>B35+C35+D35+E35+F35+G35+H35</f>
        <v>1858.4</v>
      </c>
      <c r="J35" s="37">
        <v>915</v>
      </c>
    </row>
    <row r="36" spans="1:10" ht="20.100000000000001" customHeight="1" thickBot="1" x14ac:dyDescent="0.3">
      <c r="A36" s="5" t="s">
        <v>11</v>
      </c>
      <c r="B36" s="21">
        <f>(B35/B34)*100</f>
        <v>1.7222352111469992</v>
      </c>
      <c r="C36" s="21">
        <f t="shared" ref="C36:J36" si="10">(C35/C34)*100</f>
        <v>0</v>
      </c>
      <c r="D36" s="21">
        <f t="shared" si="10"/>
        <v>83.492008252752996</v>
      </c>
      <c r="E36" s="21">
        <f t="shared" si="10"/>
        <v>0</v>
      </c>
      <c r="F36" s="21">
        <f t="shared" si="10"/>
        <v>0</v>
      </c>
      <c r="G36" s="21">
        <f t="shared" si="10"/>
        <v>0</v>
      </c>
      <c r="H36" s="21">
        <f t="shared" si="10"/>
        <v>0</v>
      </c>
      <c r="I36" s="21">
        <f t="shared" si="10"/>
        <v>9.8201160194077293</v>
      </c>
      <c r="J36" s="21">
        <f t="shared" si="10"/>
        <v>18.131090758493869</v>
      </c>
    </row>
    <row r="37" spans="1:10" ht="20.100000000000001" customHeight="1" thickBot="1" x14ac:dyDescent="0.3">
      <c r="A37" s="6" t="s">
        <v>22</v>
      </c>
      <c r="B37" s="39">
        <v>974</v>
      </c>
      <c r="C37" s="35">
        <v>0</v>
      </c>
      <c r="D37" s="35">
        <v>11259.19</v>
      </c>
      <c r="E37" s="35">
        <v>0</v>
      </c>
      <c r="F37" s="35">
        <v>0</v>
      </c>
      <c r="G37" s="35">
        <v>0</v>
      </c>
      <c r="H37" s="40">
        <v>0</v>
      </c>
      <c r="I37" s="46">
        <f>B37+C37+D37+E37+F37+G37+H37</f>
        <v>12233.19</v>
      </c>
      <c r="J37" s="41">
        <v>3356</v>
      </c>
    </row>
    <row r="38" spans="1:10" ht="20.100000000000001" customHeight="1" thickBot="1" x14ac:dyDescent="0.3">
      <c r="A38" s="7" t="s">
        <v>10</v>
      </c>
      <c r="B38" s="22">
        <f t="shared" ref="B38:J38" si="11">B37/B35</f>
        <v>5.4413407821229054</v>
      </c>
      <c r="C38" s="22" t="e">
        <f t="shared" si="11"/>
        <v>#DIV/0!</v>
      </c>
      <c r="D38" s="22">
        <f t="shared" si="11"/>
        <v>6.7042931999523638</v>
      </c>
      <c r="E38" s="22" t="e">
        <f t="shared" si="11"/>
        <v>#DIV/0!</v>
      </c>
      <c r="F38" s="22" t="e">
        <f t="shared" si="11"/>
        <v>#DIV/0!</v>
      </c>
      <c r="G38" s="22" t="e">
        <f t="shared" si="11"/>
        <v>#DIV/0!</v>
      </c>
      <c r="H38" s="22" t="e">
        <f t="shared" si="11"/>
        <v>#DIV/0!</v>
      </c>
      <c r="I38" s="22">
        <f t="shared" si="11"/>
        <v>6.5826463624623335</v>
      </c>
      <c r="J38" s="22">
        <f t="shared" si="11"/>
        <v>3.66775956284153</v>
      </c>
    </row>
    <row r="39" spans="1:10" ht="20.100000000000001" customHeight="1" thickBot="1" x14ac:dyDescent="0.3">
      <c r="A39" s="51" t="s">
        <v>14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20.100000000000001" customHeight="1" thickBot="1" x14ac:dyDescent="0.3">
      <c r="A40" s="3" t="s">
        <v>21</v>
      </c>
      <c r="B40" s="48">
        <v>57640.12</v>
      </c>
      <c r="C40" s="49">
        <v>1482.06</v>
      </c>
      <c r="D40" s="49">
        <v>16837.150000000001</v>
      </c>
      <c r="E40" s="49">
        <v>8062.59</v>
      </c>
      <c r="F40" s="49">
        <v>2923.74</v>
      </c>
      <c r="G40" s="49">
        <v>8437.27</v>
      </c>
      <c r="H40" s="49">
        <v>5182.03</v>
      </c>
      <c r="I40" s="49">
        <f>B40+C40+D40+E40+F40+G40+H40</f>
        <v>100564.96</v>
      </c>
      <c r="J40" s="49">
        <v>30115.24</v>
      </c>
    </row>
    <row r="41" spans="1:10" ht="20.100000000000001" customHeight="1" thickBot="1" x14ac:dyDescent="0.3">
      <c r="A41" s="4" t="s">
        <v>20</v>
      </c>
      <c r="B41" s="34">
        <v>4116.6099999999997</v>
      </c>
      <c r="C41" s="34">
        <v>0</v>
      </c>
      <c r="D41" s="34">
        <v>16165.84</v>
      </c>
      <c r="E41" s="34">
        <v>0</v>
      </c>
      <c r="F41" s="34">
        <v>0</v>
      </c>
      <c r="G41" s="34">
        <v>0</v>
      </c>
      <c r="H41" s="34">
        <v>0</v>
      </c>
      <c r="I41" s="34">
        <f>B41+C41+D41+E41+F41+G41+H41</f>
        <v>20282.45</v>
      </c>
      <c r="J41" s="37">
        <v>1429.27</v>
      </c>
    </row>
    <row r="42" spans="1:10" ht="20.100000000000001" customHeight="1" thickBot="1" x14ac:dyDescent="0.3">
      <c r="A42" s="5" t="s">
        <v>11</v>
      </c>
      <c r="B42" s="21">
        <f>(B41/B40)*100</f>
        <v>7.1419178169649875</v>
      </c>
      <c r="C42" s="21">
        <f t="shared" ref="C42:J42" si="12">(C41/C40)*100</f>
        <v>0</v>
      </c>
      <c r="D42" s="21">
        <f t="shared" si="12"/>
        <v>96.012923802424993</v>
      </c>
      <c r="E42" s="21">
        <f t="shared" si="12"/>
        <v>0</v>
      </c>
      <c r="F42" s="21">
        <f t="shared" si="12"/>
        <v>0</v>
      </c>
      <c r="G42" s="21">
        <f t="shared" si="12"/>
        <v>0</v>
      </c>
      <c r="H42" s="21">
        <f t="shared" si="12"/>
        <v>0</v>
      </c>
      <c r="I42" s="21">
        <f t="shared" si="12"/>
        <v>20.168506008454635</v>
      </c>
      <c r="J42" s="21">
        <f t="shared" si="12"/>
        <v>4.7460023562820686</v>
      </c>
    </row>
    <row r="43" spans="1:10" ht="20.100000000000001" customHeight="1" thickBot="1" x14ac:dyDescent="0.3">
      <c r="A43" s="6" t="s">
        <v>22</v>
      </c>
      <c r="B43" s="39">
        <v>23239.95</v>
      </c>
      <c r="C43" s="35">
        <v>0</v>
      </c>
      <c r="D43" s="35">
        <v>100234.6</v>
      </c>
      <c r="E43" s="35">
        <v>0</v>
      </c>
      <c r="F43" s="35">
        <v>0</v>
      </c>
      <c r="G43" s="35">
        <v>0</v>
      </c>
      <c r="H43" s="40">
        <v>0</v>
      </c>
      <c r="I43" s="46">
        <f>B43+C43+D43+E43+F43+G43+H43</f>
        <v>123474.55</v>
      </c>
      <c r="J43" s="41">
        <v>4531</v>
      </c>
    </row>
    <row r="44" spans="1:10" ht="20.100000000000001" customHeight="1" thickBot="1" x14ac:dyDescent="0.3">
      <c r="A44" s="26" t="s">
        <v>10</v>
      </c>
      <c r="B44" s="22">
        <f t="shared" ref="B44:J44" si="13">B43/B41</f>
        <v>5.6454096938986211</v>
      </c>
      <c r="C44" s="22" t="e">
        <f t="shared" si="13"/>
        <v>#DIV/0!</v>
      </c>
      <c r="D44" s="22">
        <f t="shared" si="13"/>
        <v>6.2003954016617762</v>
      </c>
      <c r="E44" s="22" t="e">
        <f t="shared" si="13"/>
        <v>#DIV/0!</v>
      </c>
      <c r="F44" s="22" t="e">
        <f t="shared" si="13"/>
        <v>#DIV/0!</v>
      </c>
      <c r="G44" s="22" t="e">
        <f t="shared" si="13"/>
        <v>#DIV/0!</v>
      </c>
      <c r="H44" s="22" t="e">
        <f t="shared" si="13"/>
        <v>#DIV/0!</v>
      </c>
      <c r="I44" s="22">
        <f t="shared" si="13"/>
        <v>6.0877532053573411</v>
      </c>
      <c r="J44" s="22">
        <f t="shared" si="13"/>
        <v>3.1701497967493895</v>
      </c>
    </row>
    <row r="45" spans="1:10" ht="18.75" customHeight="1" thickBot="1" x14ac:dyDescent="0.3">
      <c r="A45" s="58" t="s">
        <v>29</v>
      </c>
      <c r="B45" s="59"/>
      <c r="C45" s="59"/>
      <c r="D45" s="59"/>
      <c r="E45" s="59"/>
      <c r="F45" s="59"/>
      <c r="G45" s="59"/>
      <c r="H45" s="59"/>
      <c r="I45" s="59"/>
      <c r="J45" s="60"/>
    </row>
    <row r="46" spans="1:10" ht="18.75" customHeight="1" thickBot="1" x14ac:dyDescent="0.3">
      <c r="A46" s="3" t="s">
        <v>21</v>
      </c>
      <c r="B46" s="48">
        <v>50413.42</v>
      </c>
      <c r="C46" s="49">
        <v>1614.37</v>
      </c>
      <c r="D46" s="49">
        <v>6031.65</v>
      </c>
      <c r="E46" s="49">
        <v>16062.13</v>
      </c>
      <c r="F46" s="49">
        <v>768.25</v>
      </c>
      <c r="G46" s="49">
        <v>2538.25</v>
      </c>
      <c r="H46" s="49">
        <v>4115.8100000000004</v>
      </c>
      <c r="I46" s="49">
        <f>B46+C46+D46+E46+F46+G46+H46</f>
        <v>81543.88</v>
      </c>
      <c r="J46" s="49">
        <v>25675.01</v>
      </c>
    </row>
    <row r="47" spans="1:10" ht="18.75" customHeight="1" thickBot="1" x14ac:dyDescent="0.3">
      <c r="A47" s="4" t="s">
        <v>20</v>
      </c>
      <c r="B47" s="34">
        <v>935.4</v>
      </c>
      <c r="C47" s="34">
        <v>0</v>
      </c>
      <c r="D47" s="34">
        <v>5236.6400000000003</v>
      </c>
      <c r="E47" s="34">
        <v>0</v>
      </c>
      <c r="F47" s="34">
        <v>0</v>
      </c>
      <c r="G47" s="34">
        <v>0</v>
      </c>
      <c r="H47" s="34">
        <v>0</v>
      </c>
      <c r="I47" s="34">
        <f>B47+C47+D47+E47+F47+G47+H47</f>
        <v>6172.04</v>
      </c>
      <c r="J47" s="37">
        <v>5565.5700000000006</v>
      </c>
    </row>
    <row r="48" spans="1:10" ht="18.75" customHeight="1" thickBot="1" x14ac:dyDescent="0.3">
      <c r="A48" s="5" t="s">
        <v>11</v>
      </c>
      <c r="B48" s="38">
        <f>(B47/B46)*100</f>
        <v>1.8554583283578063</v>
      </c>
      <c r="C48" s="38">
        <f t="shared" ref="C48:J48" si="14">(C47/C46)*100</f>
        <v>0</v>
      </c>
      <c r="D48" s="38">
        <f t="shared" si="14"/>
        <v>86.819361202987594</v>
      </c>
      <c r="E48" s="38">
        <f t="shared" si="14"/>
        <v>0</v>
      </c>
      <c r="F48" s="38">
        <f t="shared" si="14"/>
        <v>0</v>
      </c>
      <c r="G48" s="38">
        <f t="shared" si="14"/>
        <v>0</v>
      </c>
      <c r="H48" s="38">
        <f t="shared" si="14"/>
        <v>0</v>
      </c>
      <c r="I48" s="38">
        <f t="shared" si="14"/>
        <v>7.5689800387227102</v>
      </c>
      <c r="J48" s="38">
        <f t="shared" si="14"/>
        <v>21.676992530869516</v>
      </c>
    </row>
    <row r="49" spans="1:10" ht="18.75" customHeight="1" thickBot="1" x14ac:dyDescent="0.3">
      <c r="A49" s="6" t="s">
        <v>22</v>
      </c>
      <c r="B49" s="39">
        <v>5241.6100000000006</v>
      </c>
      <c r="C49" s="35">
        <v>0</v>
      </c>
      <c r="D49" s="35">
        <v>31983.03</v>
      </c>
      <c r="E49" s="35">
        <v>0</v>
      </c>
      <c r="F49" s="35">
        <v>0</v>
      </c>
      <c r="G49" s="35">
        <v>0</v>
      </c>
      <c r="H49" s="40">
        <v>0</v>
      </c>
      <c r="I49" s="46">
        <f>B49+C49+D49+E49+F49+G49+H49</f>
        <v>37224.639999999999</v>
      </c>
      <c r="J49" s="41">
        <v>17270.250000000004</v>
      </c>
    </row>
    <row r="50" spans="1:10" ht="18.75" customHeight="1" thickBot="1" x14ac:dyDescent="0.3">
      <c r="A50" s="7" t="s">
        <v>10</v>
      </c>
      <c r="B50" s="42">
        <f t="shared" ref="B50:J50" si="15">B49/B47</f>
        <v>5.6036027367970931</v>
      </c>
      <c r="C50" s="42" t="e">
        <f t="shared" si="15"/>
        <v>#DIV/0!</v>
      </c>
      <c r="D50" s="42">
        <f t="shared" si="15"/>
        <v>6.1075479696904882</v>
      </c>
      <c r="E50" s="42" t="e">
        <f t="shared" si="15"/>
        <v>#DIV/0!</v>
      </c>
      <c r="F50" s="42" t="e">
        <f t="shared" si="15"/>
        <v>#DIV/0!</v>
      </c>
      <c r="G50" s="42" t="e">
        <f t="shared" si="15"/>
        <v>#DIV/0!</v>
      </c>
      <c r="H50" s="42" t="e">
        <f t="shared" si="15"/>
        <v>#DIV/0!</v>
      </c>
      <c r="I50" s="42">
        <f t="shared" si="15"/>
        <v>6.0311728375059133</v>
      </c>
      <c r="J50" s="42">
        <f t="shared" si="15"/>
        <v>3.1030514394752022</v>
      </c>
    </row>
    <row r="51" spans="1:10" ht="18.75" customHeight="1" thickBot="1" x14ac:dyDescent="0.3">
      <c r="A51" s="51" t="s">
        <v>15</v>
      </c>
      <c r="B51" s="52"/>
      <c r="C51" s="52"/>
      <c r="D51" s="52"/>
      <c r="E51" s="52"/>
      <c r="F51" s="52"/>
      <c r="G51" s="52"/>
      <c r="H51" s="52"/>
      <c r="I51" s="52"/>
      <c r="J51" s="53"/>
    </row>
    <row r="52" spans="1:10" ht="20.100000000000001" customHeight="1" thickBot="1" x14ac:dyDescent="0.3">
      <c r="A52" s="3" t="s">
        <v>21</v>
      </c>
      <c r="B52" s="48">
        <v>69840.28</v>
      </c>
      <c r="C52" s="49">
        <v>1953.02</v>
      </c>
      <c r="D52" s="49">
        <v>13563.92</v>
      </c>
      <c r="E52" s="49">
        <v>28270.98</v>
      </c>
      <c r="F52" s="49">
        <v>5534.45</v>
      </c>
      <c r="G52" s="49">
        <v>5555.78</v>
      </c>
      <c r="H52" s="49">
        <v>5238.67</v>
      </c>
      <c r="I52" s="49">
        <f>B52+C52+D52+E52+F52+G52+H52</f>
        <v>129957.09999999999</v>
      </c>
      <c r="J52" s="49">
        <v>37983.71</v>
      </c>
    </row>
    <row r="53" spans="1:10" ht="20.100000000000001" customHeight="1" thickBot="1" x14ac:dyDescent="0.3">
      <c r="A53" s="4" t="s">
        <v>20</v>
      </c>
      <c r="B53" s="34">
        <v>360</v>
      </c>
      <c r="C53" s="34">
        <v>0</v>
      </c>
      <c r="D53" s="34">
        <v>9484</v>
      </c>
      <c r="E53" s="34">
        <v>0</v>
      </c>
      <c r="F53" s="34">
        <v>0</v>
      </c>
      <c r="G53" s="34">
        <v>0</v>
      </c>
      <c r="H53" s="34">
        <v>0</v>
      </c>
      <c r="I53" s="34">
        <f>B53+C53+D53+E53+F53+G53+H53</f>
        <v>9844</v>
      </c>
      <c r="J53" s="37">
        <v>677.6</v>
      </c>
    </row>
    <row r="54" spans="1:10" ht="20.100000000000001" customHeight="1" thickBot="1" x14ac:dyDescent="0.3">
      <c r="A54" s="5" t="s">
        <v>11</v>
      </c>
      <c r="B54" s="21">
        <f>(B53/B52)*100</f>
        <v>0.51546185095477859</v>
      </c>
      <c r="C54" s="21">
        <f t="shared" ref="C54:J54" si="16">(C53/C52)*100</f>
        <v>0</v>
      </c>
      <c r="D54" s="21">
        <f t="shared" si="16"/>
        <v>69.920789860158422</v>
      </c>
      <c r="E54" s="21">
        <f t="shared" si="16"/>
        <v>0</v>
      </c>
      <c r="F54" s="21">
        <f t="shared" si="16"/>
        <v>0</v>
      </c>
      <c r="G54" s="21">
        <f t="shared" si="16"/>
        <v>0</v>
      </c>
      <c r="H54" s="21">
        <f t="shared" si="16"/>
        <v>0</v>
      </c>
      <c r="I54" s="21">
        <f t="shared" si="16"/>
        <v>7.574807378742678</v>
      </c>
      <c r="J54" s="21">
        <f t="shared" si="16"/>
        <v>1.7839226342029255</v>
      </c>
    </row>
    <row r="55" spans="1:10" ht="20.100000000000001" customHeight="1" thickBot="1" x14ac:dyDescent="0.3">
      <c r="A55" s="6" t="s">
        <v>22</v>
      </c>
      <c r="B55" s="39">
        <v>2448</v>
      </c>
      <c r="C55" s="35">
        <v>0</v>
      </c>
      <c r="D55" s="35">
        <v>59829.7</v>
      </c>
      <c r="E55" s="35">
        <v>0</v>
      </c>
      <c r="F55" s="35">
        <v>0</v>
      </c>
      <c r="G55" s="35">
        <v>0</v>
      </c>
      <c r="H55" s="40">
        <v>0</v>
      </c>
      <c r="I55" s="46">
        <f>B55+C55+D55+E55+F55+G55+H55</f>
        <v>62277.7</v>
      </c>
      <c r="J55" s="41">
        <v>2202.7200000000003</v>
      </c>
    </row>
    <row r="56" spans="1:10" ht="20.100000000000001" customHeight="1" thickBot="1" x14ac:dyDescent="0.3">
      <c r="A56" s="7" t="s">
        <v>10</v>
      </c>
      <c r="B56" s="42">
        <f t="shared" ref="B56:J56" si="17">B55/B53</f>
        <v>6.8</v>
      </c>
      <c r="C56" s="42" t="e">
        <f t="shared" si="17"/>
        <v>#DIV/0!</v>
      </c>
      <c r="D56" s="42">
        <f t="shared" si="17"/>
        <v>6.3084879797553768</v>
      </c>
      <c r="E56" s="42" t="e">
        <f t="shared" si="17"/>
        <v>#DIV/0!</v>
      </c>
      <c r="F56" s="42" t="e">
        <f t="shared" si="17"/>
        <v>#DIV/0!</v>
      </c>
      <c r="G56" s="42" t="e">
        <f t="shared" si="17"/>
        <v>#DIV/0!</v>
      </c>
      <c r="H56" s="42" t="e">
        <f t="shared" si="17"/>
        <v>#DIV/0!</v>
      </c>
      <c r="I56" s="42">
        <f t="shared" si="17"/>
        <v>6.3264628199918729</v>
      </c>
      <c r="J56" s="42">
        <f t="shared" si="17"/>
        <v>3.2507674144037781</v>
      </c>
    </row>
    <row r="57" spans="1:10" ht="20.100000000000001" customHeight="1" thickBot="1" x14ac:dyDescent="0.3">
      <c r="A57" s="51" t="s">
        <v>16</v>
      </c>
      <c r="B57" s="52"/>
      <c r="C57" s="52"/>
      <c r="D57" s="52"/>
      <c r="E57" s="52"/>
      <c r="F57" s="52"/>
      <c r="G57" s="52"/>
      <c r="H57" s="52"/>
      <c r="I57" s="52"/>
      <c r="J57" s="53"/>
    </row>
    <row r="58" spans="1:10" ht="20.100000000000001" customHeight="1" thickBot="1" x14ac:dyDescent="0.3">
      <c r="A58" s="16" t="s">
        <v>21</v>
      </c>
      <c r="B58" s="48">
        <v>104967.43</v>
      </c>
      <c r="C58" s="49">
        <v>1926.27</v>
      </c>
      <c r="D58" s="49">
        <v>10970.27</v>
      </c>
      <c r="E58" s="49">
        <v>28079.599999999999</v>
      </c>
      <c r="F58" s="49">
        <v>3104.84</v>
      </c>
      <c r="G58" s="49">
        <v>2062.2600000000002</v>
      </c>
      <c r="H58" s="49">
        <v>2113.54</v>
      </c>
      <c r="I58" s="49">
        <f>B58+C58+D58+E58+F58+G58+H58</f>
        <v>153224.21000000002</v>
      </c>
      <c r="J58" s="49">
        <v>34083.03</v>
      </c>
    </row>
    <row r="59" spans="1:10" ht="20.100000000000001" customHeight="1" thickBot="1" x14ac:dyDescent="0.3">
      <c r="A59" s="17" t="s">
        <v>20</v>
      </c>
      <c r="B59" s="34">
        <v>23530.16</v>
      </c>
      <c r="C59" s="34">
        <v>39.409999999999997</v>
      </c>
      <c r="D59" s="34">
        <v>8919.36</v>
      </c>
      <c r="E59" s="34">
        <v>856.31</v>
      </c>
      <c r="F59" s="34">
        <v>116</v>
      </c>
      <c r="G59" s="34">
        <v>0</v>
      </c>
      <c r="H59" s="34">
        <v>0</v>
      </c>
      <c r="I59" s="34">
        <f>B59+C59+D59+E59+F59+G59+H59</f>
        <v>33461.24</v>
      </c>
      <c r="J59" s="37">
        <v>19826.599999999999</v>
      </c>
    </row>
    <row r="60" spans="1:10" ht="20.100000000000001" customHeight="1" thickBot="1" x14ac:dyDescent="0.3">
      <c r="A60" s="18" t="s">
        <v>11</v>
      </c>
      <c r="B60" s="38">
        <f>(B59/B58)*100</f>
        <v>22.416629615491207</v>
      </c>
      <c r="C60" s="38">
        <f t="shared" ref="C60:J60" si="18">(C59/C58)*100</f>
        <v>2.0459229495345927</v>
      </c>
      <c r="D60" s="38">
        <f t="shared" si="18"/>
        <v>81.304835705958013</v>
      </c>
      <c r="E60" s="38">
        <f t="shared" si="18"/>
        <v>3.0495804783543927</v>
      </c>
      <c r="F60" s="38">
        <f t="shared" si="18"/>
        <v>3.7361023434379872</v>
      </c>
      <c r="G60" s="38">
        <f t="shared" si="18"/>
        <v>0</v>
      </c>
      <c r="H60" s="38">
        <f t="shared" si="18"/>
        <v>0</v>
      </c>
      <c r="I60" s="38">
        <f t="shared" si="18"/>
        <v>21.838089424641179</v>
      </c>
      <c r="J60" s="38">
        <f t="shared" si="18"/>
        <v>58.171471257103605</v>
      </c>
    </row>
    <row r="61" spans="1:10" ht="20.100000000000001" customHeight="1" thickBot="1" x14ac:dyDescent="0.3">
      <c r="A61" s="19" t="s">
        <v>22</v>
      </c>
      <c r="B61" s="39">
        <v>138939.68</v>
      </c>
      <c r="C61" s="35">
        <v>165.52</v>
      </c>
      <c r="D61" s="35">
        <v>56690.89</v>
      </c>
      <c r="E61" s="35">
        <v>5292.02</v>
      </c>
      <c r="F61" s="35">
        <v>475.6</v>
      </c>
      <c r="G61" s="35">
        <v>0</v>
      </c>
      <c r="H61" s="40">
        <v>0</v>
      </c>
      <c r="I61" s="46">
        <f>B61+C61+D61+E61+F61+G61+H61</f>
        <v>201563.70999999996</v>
      </c>
      <c r="J61" s="41">
        <v>61342.879999999997</v>
      </c>
    </row>
    <row r="62" spans="1:10" ht="20.100000000000001" customHeight="1" thickBot="1" x14ac:dyDescent="0.3">
      <c r="A62" s="20" t="s">
        <v>10</v>
      </c>
      <c r="B62" s="42">
        <f>B61/B59</f>
        <v>5.9047486289935973</v>
      </c>
      <c r="C62" s="42">
        <f t="shared" ref="C62:J62" si="19">C61/C59</f>
        <v>4.1999492514590209</v>
      </c>
      <c r="D62" s="42">
        <f t="shared" si="19"/>
        <v>6.3559369730563624</v>
      </c>
      <c r="E62" s="42">
        <f t="shared" si="19"/>
        <v>6.1800282607934047</v>
      </c>
      <c r="F62" s="42">
        <f t="shared" si="19"/>
        <v>4.1000000000000005</v>
      </c>
      <c r="G62" s="42" t="e">
        <f t="shared" si="19"/>
        <v>#DIV/0!</v>
      </c>
      <c r="H62" s="42" t="e">
        <f t="shared" si="19"/>
        <v>#DIV/0!</v>
      </c>
      <c r="I62" s="42">
        <f t="shared" si="19"/>
        <v>6.0237967869690419</v>
      </c>
      <c r="J62" s="42">
        <f t="shared" si="19"/>
        <v>3.0939687087044678</v>
      </c>
    </row>
    <row r="63" spans="1:10" ht="20.100000000000001" customHeight="1" thickBot="1" x14ac:dyDescent="0.3">
      <c r="A63" s="51" t="s">
        <v>17</v>
      </c>
      <c r="B63" s="52"/>
      <c r="C63" s="52"/>
      <c r="D63" s="52"/>
      <c r="E63" s="52"/>
      <c r="F63" s="52"/>
      <c r="G63" s="52"/>
      <c r="H63" s="52"/>
      <c r="I63" s="52"/>
      <c r="J63" s="53"/>
    </row>
    <row r="64" spans="1:10" ht="20.100000000000001" customHeight="1" thickBot="1" x14ac:dyDescent="0.3">
      <c r="A64" s="3" t="s">
        <v>21</v>
      </c>
      <c r="B64" s="48">
        <v>46366.99</v>
      </c>
      <c r="C64" s="49">
        <v>1510.96</v>
      </c>
      <c r="D64" s="49">
        <v>3121.09</v>
      </c>
      <c r="E64" s="49">
        <v>34395.360000000001</v>
      </c>
      <c r="F64" s="49">
        <v>1054.8599999999999</v>
      </c>
      <c r="G64" s="49">
        <v>1753.31</v>
      </c>
      <c r="H64" s="49">
        <v>1359.81</v>
      </c>
      <c r="I64" s="49">
        <f>B64+C64+D64+E64+F64+G64+H64</f>
        <v>89562.37999999999</v>
      </c>
      <c r="J64" s="49">
        <v>23087.5</v>
      </c>
    </row>
    <row r="65" spans="1:10" ht="20.100000000000001" customHeight="1" thickBot="1" x14ac:dyDescent="0.3">
      <c r="A65" s="4" t="s">
        <v>20</v>
      </c>
      <c r="B65" s="34">
        <v>2299.8456913999471</v>
      </c>
      <c r="C65" s="34">
        <v>0</v>
      </c>
      <c r="D65" s="43">
        <v>2499.4247857021851</v>
      </c>
      <c r="E65" s="44">
        <v>2263.8742149646623</v>
      </c>
      <c r="F65" s="34">
        <v>0</v>
      </c>
      <c r="G65" s="34">
        <v>0</v>
      </c>
      <c r="H65" s="34">
        <v>0</v>
      </c>
      <c r="I65" s="34">
        <f>B65+C65+D65+E65+F65+G65+H65</f>
        <v>7063.144692066795</v>
      </c>
      <c r="J65" s="37">
        <v>13237.827313182341</v>
      </c>
    </row>
    <row r="66" spans="1:10" ht="20.100000000000001" customHeight="1" thickBot="1" x14ac:dyDescent="0.3">
      <c r="A66" s="5" t="s">
        <v>11</v>
      </c>
      <c r="B66" s="38">
        <f>(B65/B64)*100</f>
        <v>4.9600927112153439</v>
      </c>
      <c r="C66" s="38">
        <f t="shared" ref="C66:J66" si="20">(C65/C64)*100</f>
        <v>0</v>
      </c>
      <c r="D66" s="38">
        <f t="shared" si="20"/>
        <v>80.081791479969652</v>
      </c>
      <c r="E66" s="38">
        <f t="shared" si="20"/>
        <v>6.5819174881863782</v>
      </c>
      <c r="F66" s="38">
        <f t="shared" si="20"/>
        <v>0</v>
      </c>
      <c r="G66" s="38">
        <f t="shared" si="20"/>
        <v>0</v>
      </c>
      <c r="H66" s="38">
        <f t="shared" si="20"/>
        <v>0</v>
      </c>
      <c r="I66" s="38">
        <f t="shared" si="20"/>
        <v>7.8862851702542924</v>
      </c>
      <c r="J66" s="38">
        <f t="shared" si="20"/>
        <v>57.337638606095688</v>
      </c>
    </row>
    <row r="67" spans="1:10" ht="20.100000000000001" customHeight="1" thickBot="1" x14ac:dyDescent="0.3">
      <c r="A67" s="6" t="s">
        <v>22</v>
      </c>
      <c r="B67" s="39">
        <v>16345.384482986297</v>
      </c>
      <c r="C67" s="35">
        <v>0</v>
      </c>
      <c r="D67" s="35">
        <v>16343.551350703034</v>
      </c>
      <c r="E67" s="35">
        <v>14669.266311486306</v>
      </c>
      <c r="F67" s="35">
        <v>0</v>
      </c>
      <c r="G67" s="35">
        <v>0</v>
      </c>
      <c r="H67" s="40">
        <v>0</v>
      </c>
      <c r="I67" s="46">
        <f>B67+C67+D67+E67+F67+G67+H67</f>
        <v>47358.202145175637</v>
      </c>
      <c r="J67" s="41">
        <v>44503.349622401707</v>
      </c>
    </row>
    <row r="68" spans="1:10" ht="20.100000000000001" customHeight="1" thickBot="1" x14ac:dyDescent="0.3">
      <c r="A68" s="26" t="s">
        <v>10</v>
      </c>
      <c r="B68" s="42">
        <f t="shared" ref="B68:J68" si="21">B67/B65</f>
        <v>7.1071657303393438</v>
      </c>
      <c r="C68" s="42" t="e">
        <f t="shared" si="21"/>
        <v>#DIV/0!</v>
      </c>
      <c r="D68" s="42">
        <f t="shared" si="21"/>
        <v>6.538925053554471</v>
      </c>
      <c r="E68" s="42">
        <f t="shared" si="21"/>
        <v>6.4797179165341943</v>
      </c>
      <c r="F68" s="42" t="e">
        <f t="shared" si="21"/>
        <v>#DIV/0!</v>
      </c>
      <c r="G68" s="42" t="e">
        <f t="shared" si="21"/>
        <v>#DIV/0!</v>
      </c>
      <c r="H68" s="42" t="e">
        <f t="shared" si="21"/>
        <v>#DIV/0!</v>
      </c>
      <c r="I68" s="42">
        <f t="shared" si="21"/>
        <v>6.7049740887182407</v>
      </c>
      <c r="J68" s="42">
        <f t="shared" si="21"/>
        <v>3.361831860284572</v>
      </c>
    </row>
    <row r="69" spans="1:10" ht="20.100000000000001" customHeight="1" thickBot="1" x14ac:dyDescent="0.3">
      <c r="A69" s="58" t="s">
        <v>28</v>
      </c>
      <c r="B69" s="59"/>
      <c r="C69" s="59"/>
      <c r="D69" s="59"/>
      <c r="E69" s="59"/>
      <c r="F69" s="59"/>
      <c r="G69" s="59"/>
      <c r="H69" s="59"/>
      <c r="I69" s="59"/>
      <c r="J69" s="60"/>
    </row>
    <row r="70" spans="1:10" ht="20.100000000000001" customHeight="1" thickBot="1" x14ac:dyDescent="0.3">
      <c r="A70" s="3" t="s">
        <v>21</v>
      </c>
      <c r="B70" s="48">
        <v>32569.39</v>
      </c>
      <c r="C70" s="49">
        <v>1010.97</v>
      </c>
      <c r="D70" s="49">
        <v>3458.28</v>
      </c>
      <c r="E70" s="49">
        <v>8448.56</v>
      </c>
      <c r="F70" s="49">
        <v>408.79</v>
      </c>
      <c r="G70" s="49">
        <v>1152.51</v>
      </c>
      <c r="H70" s="49">
        <v>504.67</v>
      </c>
      <c r="I70" s="49">
        <f>B70+C70+D70+E70+F70+G70+H70</f>
        <v>47553.17</v>
      </c>
      <c r="J70" s="49">
        <v>13055</v>
      </c>
    </row>
    <row r="71" spans="1:10" ht="20.100000000000001" customHeight="1" thickBot="1" x14ac:dyDescent="0.3">
      <c r="A71" s="4" t="s">
        <v>20</v>
      </c>
      <c r="B71" s="34">
        <v>2463.5299999999997</v>
      </c>
      <c r="C71" s="34">
        <v>47.64</v>
      </c>
      <c r="D71" s="34">
        <v>3014.8799999999997</v>
      </c>
      <c r="E71" s="34">
        <v>1041.18</v>
      </c>
      <c r="F71" s="34">
        <v>0</v>
      </c>
      <c r="G71" s="34">
        <v>0</v>
      </c>
      <c r="H71" s="34">
        <v>0</v>
      </c>
      <c r="I71" s="34">
        <f>B71+C71+D71+E71+F71+G71+H71</f>
        <v>6567.23</v>
      </c>
      <c r="J71" s="37">
        <v>8775.99</v>
      </c>
    </row>
    <row r="72" spans="1:10" ht="20.100000000000001" customHeight="1" thickBot="1" x14ac:dyDescent="0.3">
      <c r="A72" s="5" t="s">
        <v>11</v>
      </c>
      <c r="B72" s="21">
        <f>(B71/B70)*100</f>
        <v>7.5639427081686206</v>
      </c>
      <c r="C72" s="21">
        <f t="shared" ref="C72:J72" si="22">(C71/C70)*100</f>
        <v>4.7123060031454935</v>
      </c>
      <c r="D72" s="21">
        <f t="shared" si="22"/>
        <v>87.178597453069145</v>
      </c>
      <c r="E72" s="21">
        <f t="shared" si="22"/>
        <v>12.32375694792959</v>
      </c>
      <c r="F72" s="21">
        <f t="shared" si="22"/>
        <v>0</v>
      </c>
      <c r="G72" s="21">
        <f t="shared" si="22"/>
        <v>0</v>
      </c>
      <c r="H72" s="21">
        <f t="shared" si="22"/>
        <v>0</v>
      </c>
      <c r="I72" s="21">
        <f t="shared" si="22"/>
        <v>13.810288567512954</v>
      </c>
      <c r="J72" s="21">
        <f t="shared" si="22"/>
        <v>67.223209498276532</v>
      </c>
    </row>
    <row r="73" spans="1:10" ht="20.100000000000001" customHeight="1" thickBot="1" x14ac:dyDescent="0.3">
      <c r="A73" s="6" t="s">
        <v>22</v>
      </c>
      <c r="B73" s="39">
        <v>16828.260000000002</v>
      </c>
      <c r="C73" s="35">
        <v>262.02</v>
      </c>
      <c r="D73" s="35">
        <v>19493.739999999998</v>
      </c>
      <c r="E73" s="35">
        <v>6334.21</v>
      </c>
      <c r="F73" s="35">
        <v>0</v>
      </c>
      <c r="G73" s="35">
        <v>0</v>
      </c>
      <c r="H73" s="40">
        <v>0</v>
      </c>
      <c r="I73" s="46">
        <f>B73+C73+D73+E73+F73+G73+H73</f>
        <v>42918.23</v>
      </c>
      <c r="J73" s="41">
        <v>25630.1</v>
      </c>
    </row>
    <row r="74" spans="1:10" ht="20.100000000000001" customHeight="1" thickBot="1" x14ac:dyDescent="0.3">
      <c r="A74" s="7" t="s">
        <v>10</v>
      </c>
      <c r="B74" s="22">
        <f>B73/B71</f>
        <v>6.8309539563147208</v>
      </c>
      <c r="C74" s="22">
        <f>C73/C71</f>
        <v>5.4999999999999991</v>
      </c>
      <c r="D74" s="22">
        <f t="shared" ref="D74:J74" si="23">D73/D71</f>
        <v>6.4658427532770792</v>
      </c>
      <c r="E74" s="22">
        <f t="shared" si="23"/>
        <v>6.0836838971167326</v>
      </c>
      <c r="F74" s="22" t="e">
        <f t="shared" si="23"/>
        <v>#DIV/0!</v>
      </c>
      <c r="G74" s="22" t="e">
        <f t="shared" si="23"/>
        <v>#DIV/0!</v>
      </c>
      <c r="H74" s="22" t="e">
        <f t="shared" si="23"/>
        <v>#DIV/0!</v>
      </c>
      <c r="I74" s="22">
        <f t="shared" si="23"/>
        <v>6.5352104311863615</v>
      </c>
      <c r="J74" s="22">
        <f t="shared" si="23"/>
        <v>2.9204796267999393</v>
      </c>
    </row>
    <row r="75" spans="1:10" ht="20.100000000000001" customHeight="1" thickBot="1" x14ac:dyDescent="0.3">
      <c r="A75" s="51" t="s">
        <v>27</v>
      </c>
      <c r="B75" s="52"/>
      <c r="C75" s="52"/>
      <c r="D75" s="52"/>
      <c r="E75" s="52"/>
      <c r="F75" s="52"/>
      <c r="G75" s="52"/>
      <c r="H75" s="52"/>
      <c r="I75" s="52"/>
      <c r="J75" s="53"/>
    </row>
    <row r="76" spans="1:10" ht="20.100000000000001" customHeight="1" thickBot="1" x14ac:dyDescent="0.3">
      <c r="A76" s="3" t="s">
        <v>21</v>
      </c>
      <c r="B76" s="48">
        <v>37764.92</v>
      </c>
      <c r="C76" s="49">
        <v>1349.55</v>
      </c>
      <c r="D76" s="49">
        <v>4444.4399999999996</v>
      </c>
      <c r="E76" s="49">
        <v>12396.82</v>
      </c>
      <c r="F76" s="49">
        <v>979.56</v>
      </c>
      <c r="G76" s="49">
        <v>2333.35</v>
      </c>
      <c r="H76" s="49">
        <v>1273.04</v>
      </c>
      <c r="I76" s="49">
        <f>B76+C76+D76+E76+F76+G76+H76</f>
        <v>60541.68</v>
      </c>
      <c r="J76" s="49">
        <v>18818.25</v>
      </c>
    </row>
    <row r="77" spans="1:10" ht="20.100000000000001" customHeight="1" thickBot="1" x14ac:dyDescent="0.3">
      <c r="A77" s="4" t="s">
        <v>20</v>
      </c>
      <c r="B77" s="34">
        <v>394.19</v>
      </c>
      <c r="C77" s="34">
        <v>0</v>
      </c>
      <c r="D77" s="34">
        <v>2181.2600000000002</v>
      </c>
      <c r="E77" s="34">
        <v>138</v>
      </c>
      <c r="F77" s="34">
        <v>120</v>
      </c>
      <c r="G77" s="34">
        <v>0</v>
      </c>
      <c r="H77" s="34">
        <v>0</v>
      </c>
      <c r="I77" s="34">
        <f>B77+C77+D77+E77+F77+G77+H77</f>
        <v>2833.4500000000003</v>
      </c>
      <c r="J77" s="37">
        <v>2997.92</v>
      </c>
    </row>
    <row r="78" spans="1:10" ht="20.100000000000001" customHeight="1" thickBot="1" x14ac:dyDescent="0.3">
      <c r="A78" s="5" t="s">
        <v>11</v>
      </c>
      <c r="B78" s="21">
        <f>(B77/B76)*100</f>
        <v>1.0437993778353032</v>
      </c>
      <c r="C78" s="21">
        <f t="shared" ref="C78:J78" si="24">(C77/C76)*100</f>
        <v>0</v>
      </c>
      <c r="D78" s="21">
        <f t="shared" si="24"/>
        <v>49.078399078399087</v>
      </c>
      <c r="E78" s="21">
        <f t="shared" si="24"/>
        <v>1.1131887048452749</v>
      </c>
      <c r="F78" s="21">
        <f t="shared" si="24"/>
        <v>12.250398137939483</v>
      </c>
      <c r="G78" s="21">
        <f t="shared" si="24"/>
        <v>0</v>
      </c>
      <c r="H78" s="21">
        <f t="shared" si="24"/>
        <v>0</v>
      </c>
      <c r="I78" s="21">
        <f t="shared" si="24"/>
        <v>4.680164144767704</v>
      </c>
      <c r="J78" s="21">
        <f t="shared" si="24"/>
        <v>15.930918124692786</v>
      </c>
    </row>
    <row r="79" spans="1:10" ht="20.100000000000001" customHeight="1" thickBot="1" x14ac:dyDescent="0.3">
      <c r="A79" s="6" t="s">
        <v>22</v>
      </c>
      <c r="B79" s="39">
        <v>2692.5</v>
      </c>
      <c r="C79" s="35">
        <v>0</v>
      </c>
      <c r="D79" s="35">
        <v>13206.1</v>
      </c>
      <c r="E79" s="35">
        <v>800.4</v>
      </c>
      <c r="F79" s="35">
        <v>420</v>
      </c>
      <c r="G79" s="35">
        <v>0</v>
      </c>
      <c r="H79" s="40">
        <v>0</v>
      </c>
      <c r="I79" s="46">
        <f>B79+C79+D79+E79+F79+G79+H79</f>
        <v>17119</v>
      </c>
      <c r="J79" s="41">
        <v>9028.369999999999</v>
      </c>
    </row>
    <row r="80" spans="1:10" ht="20.100000000000001" customHeight="1" thickBot="1" x14ac:dyDescent="0.3">
      <c r="A80" s="7" t="s">
        <v>10</v>
      </c>
      <c r="B80" s="22">
        <f>B79/B77</f>
        <v>6.8304624673380854</v>
      </c>
      <c r="C80" s="22" t="e">
        <f t="shared" ref="C80:J80" si="25">C79/C77</f>
        <v>#DIV/0!</v>
      </c>
      <c r="D80" s="22">
        <f t="shared" si="25"/>
        <v>6.054344736528428</v>
      </c>
      <c r="E80" s="22">
        <f t="shared" si="25"/>
        <v>5.8</v>
      </c>
      <c r="F80" s="22">
        <f t="shared" si="25"/>
        <v>3.5</v>
      </c>
      <c r="G80" s="22" t="e">
        <f t="shared" si="25"/>
        <v>#DIV/0!</v>
      </c>
      <c r="H80" s="22" t="e">
        <f t="shared" si="25"/>
        <v>#DIV/0!</v>
      </c>
      <c r="I80" s="22">
        <f t="shared" si="25"/>
        <v>6.0417512220085046</v>
      </c>
      <c r="J80" s="22">
        <f t="shared" si="25"/>
        <v>3.0115446709718734</v>
      </c>
    </row>
    <row r="81" spans="1:12" ht="15.75" x14ac:dyDescent="0.25">
      <c r="A81" s="1" t="s">
        <v>18</v>
      </c>
      <c r="B81" s="8"/>
      <c r="C81" s="8"/>
      <c r="D81" s="8"/>
      <c r="E81" s="8"/>
      <c r="F81" s="8"/>
      <c r="G81" s="8"/>
      <c r="H81" s="8"/>
      <c r="I81" s="8"/>
      <c r="J81" s="8"/>
    </row>
    <row r="82" spans="1:12" ht="15.75" x14ac:dyDescent="0.25">
      <c r="A82" s="9" t="s">
        <v>19</v>
      </c>
      <c r="B82" s="8"/>
      <c r="C82" s="8"/>
      <c r="D82" s="8"/>
      <c r="E82" s="8"/>
      <c r="F82" s="8"/>
      <c r="G82" s="8"/>
      <c r="H82" s="8"/>
      <c r="I82" s="8"/>
      <c r="J82" s="8"/>
    </row>
    <row r="83" spans="1:12" ht="15.75" x14ac:dyDescent="0.25">
      <c r="A83" s="1"/>
      <c r="B83" s="8"/>
      <c r="C83" s="8"/>
      <c r="D83" s="8"/>
      <c r="E83" s="8"/>
      <c r="F83" s="8"/>
      <c r="G83" s="8"/>
      <c r="H83" s="8"/>
      <c r="I83" s="8"/>
      <c r="J83" s="8"/>
    </row>
    <row r="84" spans="1:12" ht="16.5" thickBot="1" x14ac:dyDescent="0.3">
      <c r="A84" s="54" t="s">
        <v>32</v>
      </c>
      <c r="B84" s="54"/>
      <c r="C84" s="54"/>
      <c r="D84" s="54"/>
      <c r="E84" s="54"/>
      <c r="F84" s="54"/>
      <c r="G84" s="54"/>
      <c r="H84" s="54"/>
      <c r="I84" s="54"/>
      <c r="J84" s="54"/>
    </row>
    <row r="85" spans="1:12" ht="16.5" thickBot="1" x14ac:dyDescent="0.3">
      <c r="A85" s="61" t="s">
        <v>23</v>
      </c>
      <c r="B85" s="62"/>
      <c r="C85" s="62"/>
      <c r="D85" s="62"/>
      <c r="E85" s="62"/>
      <c r="F85" s="62"/>
      <c r="G85" s="62"/>
      <c r="H85" s="62"/>
      <c r="I85" s="62"/>
      <c r="J85" s="63"/>
    </row>
    <row r="86" spans="1:12" ht="27" thickTop="1" thickBot="1" x14ac:dyDescent="0.3">
      <c r="A86" s="47" t="s">
        <v>39</v>
      </c>
      <c r="B86" s="11" t="s">
        <v>0</v>
      </c>
      <c r="C86" s="11" t="s">
        <v>1</v>
      </c>
      <c r="D86" s="11" t="s">
        <v>2</v>
      </c>
      <c r="E86" s="11" t="s">
        <v>3</v>
      </c>
      <c r="F86" s="11" t="s">
        <v>4</v>
      </c>
      <c r="G86" s="11" t="s">
        <v>5</v>
      </c>
      <c r="H86" s="11" t="s">
        <v>6</v>
      </c>
      <c r="I86" s="30" t="s">
        <v>7</v>
      </c>
      <c r="J86" s="12" t="s">
        <v>8</v>
      </c>
    </row>
    <row r="87" spans="1:12" ht="16.5" thickTop="1" thickBot="1" x14ac:dyDescent="0.3">
      <c r="A87" s="13" t="s">
        <v>21</v>
      </c>
      <c r="B87" s="31">
        <f t="shared" ref="B87:J88" si="26">B76+B70+B64+B58+B52+B46+B40+B34+B28+B22+B16+B10+B4</f>
        <v>774637.6399999999</v>
      </c>
      <c r="C87" s="31">
        <f t="shared" si="26"/>
        <v>23945.71</v>
      </c>
      <c r="D87" s="31">
        <f t="shared" si="26"/>
        <v>114632.72999999998</v>
      </c>
      <c r="E87" s="31">
        <f t="shared" si="26"/>
        <v>217278.52</v>
      </c>
      <c r="F87" s="31">
        <f t="shared" si="26"/>
        <v>31432.270000000004</v>
      </c>
      <c r="G87" s="31">
        <f t="shared" si="26"/>
        <v>46740.28</v>
      </c>
      <c r="H87" s="31">
        <f t="shared" si="26"/>
        <v>42097.439999999995</v>
      </c>
      <c r="I87" s="31">
        <f t="shared" si="26"/>
        <v>1250764.5899999999</v>
      </c>
      <c r="J87" s="31">
        <f t="shared" si="26"/>
        <v>368213.70999999996</v>
      </c>
    </row>
    <row r="88" spans="1:12" ht="15.75" thickBot="1" x14ac:dyDescent="0.3">
      <c r="A88" s="14" t="s">
        <v>20</v>
      </c>
      <c r="B88" s="32">
        <f t="shared" si="26"/>
        <v>73175.065691399941</v>
      </c>
      <c r="C88" s="32">
        <f t="shared" si="26"/>
        <v>87.05</v>
      </c>
      <c r="D88" s="32">
        <f t="shared" si="26"/>
        <v>98960.90478570218</v>
      </c>
      <c r="E88" s="32">
        <f t="shared" si="26"/>
        <v>6889.6442149646618</v>
      </c>
      <c r="F88" s="32">
        <f t="shared" si="26"/>
        <v>386</v>
      </c>
      <c r="G88" s="32">
        <f t="shared" si="26"/>
        <v>56</v>
      </c>
      <c r="H88" s="32">
        <f t="shared" si="26"/>
        <v>332.24</v>
      </c>
      <c r="I88" s="32">
        <f t="shared" si="26"/>
        <v>179886.90469206678</v>
      </c>
      <c r="J88" s="32">
        <f t="shared" si="26"/>
        <v>114997.41731318233</v>
      </c>
      <c r="L88" s="24"/>
    </row>
    <row r="89" spans="1:12" ht="15.75" thickBot="1" x14ac:dyDescent="0.3">
      <c r="A89" s="15" t="s">
        <v>11</v>
      </c>
      <c r="B89" s="25">
        <f>(B88/B87)*100</f>
        <v>9.4463607127843598</v>
      </c>
      <c r="C89" s="25">
        <f t="shared" ref="C89:J89" si="27">(C88/C87)*100</f>
        <v>0.36353067000310285</v>
      </c>
      <c r="D89" s="25">
        <f t="shared" si="27"/>
        <v>86.328664409983261</v>
      </c>
      <c r="E89" s="25">
        <f t="shared" si="27"/>
        <v>3.1708814175302109</v>
      </c>
      <c r="F89" s="25">
        <f t="shared" si="27"/>
        <v>1.2280373005194978</v>
      </c>
      <c r="G89" s="25">
        <f t="shared" si="27"/>
        <v>0.11981100669486791</v>
      </c>
      <c r="H89" s="25">
        <f t="shared" si="27"/>
        <v>0.78921663645105267</v>
      </c>
      <c r="I89" s="25">
        <f t="shared" si="27"/>
        <v>14.382155213721456</v>
      </c>
      <c r="J89" s="25">
        <f t="shared" si="27"/>
        <v>31.231161195269546</v>
      </c>
    </row>
    <row r="90" spans="1:12" ht="15.75" thickBot="1" x14ac:dyDescent="0.3">
      <c r="A90" s="27" t="s">
        <v>22</v>
      </c>
      <c r="B90" s="32">
        <f>B79+B73+B67+B61+B55+B49+B43+B37+B31+B25+B19+B13+B7</f>
        <v>408112.81448298629</v>
      </c>
      <c r="C90" s="32">
        <f t="shared" ref="C90:J90" si="28">C79+C73+C67+C61+C55+C49+C43+C37+C31+C25+C19+C13+C7</f>
        <v>427.53999999999996</v>
      </c>
      <c r="D90" s="32">
        <f t="shared" si="28"/>
        <v>614441.6613507031</v>
      </c>
      <c r="E90" s="32">
        <f t="shared" si="28"/>
        <v>41410.356311486306</v>
      </c>
      <c r="F90" s="32">
        <f t="shared" si="28"/>
        <v>1630.6</v>
      </c>
      <c r="G90" s="32">
        <f t="shared" si="28"/>
        <v>112</v>
      </c>
      <c r="H90" s="32">
        <f t="shared" si="28"/>
        <v>1726.08</v>
      </c>
      <c r="I90" s="32">
        <f t="shared" si="28"/>
        <v>1067861.0521451756</v>
      </c>
      <c r="J90" s="32">
        <f t="shared" si="28"/>
        <v>371602.02962240169</v>
      </c>
    </row>
    <row r="91" spans="1:12" ht="15.75" thickBot="1" x14ac:dyDescent="0.3">
      <c r="A91" s="15" t="s">
        <v>10</v>
      </c>
      <c r="B91" s="25">
        <f>B90/B88</f>
        <v>5.5772114534767088</v>
      </c>
      <c r="C91" s="25">
        <f t="shared" ref="C91:J91" si="29">C90/C88</f>
        <v>4.9114302125215392</v>
      </c>
      <c r="D91" s="25">
        <f t="shared" si="29"/>
        <v>6.2089333427302833</v>
      </c>
      <c r="E91" s="25">
        <f t="shared" si="29"/>
        <v>6.0105217366001105</v>
      </c>
      <c r="F91" s="25">
        <f t="shared" si="29"/>
        <v>4.2243523316062177</v>
      </c>
      <c r="G91" s="25">
        <f t="shared" si="29"/>
        <v>2</v>
      </c>
      <c r="H91" s="25">
        <f t="shared" si="29"/>
        <v>5.1952805201059471</v>
      </c>
      <c r="I91" s="25">
        <f t="shared" si="29"/>
        <v>5.9362912157122105</v>
      </c>
      <c r="J91" s="25">
        <f t="shared" si="29"/>
        <v>3.231394567848302</v>
      </c>
    </row>
    <row r="93" spans="1:12" x14ac:dyDescent="0.25">
      <c r="B93" s="23"/>
      <c r="C93" s="24"/>
      <c r="D93" s="23"/>
      <c r="I93" s="23"/>
    </row>
    <row r="94" spans="1:12" x14ac:dyDescent="0.25">
      <c r="G94" s="50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9" sqref="I2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2" sqref="M32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1" sqref="O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1" sqref="P31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33" sqref="R33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7.7. 2020</vt:lpstr>
      <vt:lpstr>k 13.7.2020</vt:lpstr>
      <vt:lpstr>k 20.7.2020</vt:lpstr>
      <vt:lpstr>k 27.7.2020</vt:lpstr>
      <vt:lpstr>k 3.8.2020</vt:lpstr>
      <vt:lpstr>k 10.8.2020</vt:lpstr>
      <vt:lpstr>k 17.8.2020</vt:lpstr>
      <vt:lpstr>k 24.8.2020</vt:lpstr>
      <vt:lpstr>k 31.8.2020</vt:lpstr>
      <vt:lpstr>k 7.9.2020</vt:lpstr>
      <vt:lpstr>k 14.9.2020</vt:lpstr>
      <vt:lpstr>k 21.9.2020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Kubálková Tereza</cp:lastModifiedBy>
  <cp:lastPrinted>2020-07-03T09:06:55Z</cp:lastPrinted>
  <dcterms:created xsi:type="dcterms:W3CDTF">2015-07-04T08:45:01Z</dcterms:created>
  <dcterms:modified xsi:type="dcterms:W3CDTF">2020-07-27T12:19:59Z</dcterms:modified>
</cp:coreProperties>
</file>