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2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drawings/drawing3.xml" ContentType="application/vnd.openxmlformats-officedocument.drawing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drawings/drawing4.xml" ContentType="application/vnd.openxmlformats-officedocument.drawing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drawings/drawing5.xml" ContentType="application/vnd.openxmlformats-officedocument.drawing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drawings/drawing6.xml" ContentType="application/vnd.openxmlformats-officedocument.drawing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0005279\Desktop\Aktualizace stránek\4. IOR\"/>
    </mc:Choice>
  </mc:AlternateContent>
  <bookViews>
    <workbookView xWindow="-25320" yWindow="420" windowWidth="25440" windowHeight="15390"/>
  </bookViews>
  <sheets>
    <sheet name="SOUHRNNÁ TABULKA" sheetId="2" r:id="rId1"/>
    <sheet name="PŮDA" sheetId="7" r:id="rId2"/>
    <sheet name="HNOJENÍ" sheetId="3" r:id="rId3"/>
    <sheet name="PĚSTITELSKÉ STRATEGIE" sheetId="4" r:id="rId4"/>
    <sheet name="POR" sheetId="5" r:id="rId5"/>
    <sheet name="PRAXE" sheetId="6" r:id="rId6"/>
    <sheet name="vzorec" sheetId="8" state="hidden" r:id="rId7"/>
  </sheets>
  <definedNames>
    <definedName name="_Hlk33597918" localSheetId="2">HNOJENÍ!$A$1</definedName>
    <definedName name="_Hlk34130483" localSheetId="2">HNOJENÍ!#REF!</definedName>
    <definedName name="_Hlk34396566" localSheetId="3">'PĚSTITELSKÉ STRATEGIE'!#REF!</definedName>
    <definedName name="_Hlk38623360" localSheetId="2">HNOJENÍ!#REF!</definedName>
    <definedName name="_Hlk40352780" localSheetId="4">POR!$A$38</definedName>
    <definedName name="_Hlk40700827" localSheetId="0">'SOUHRNNÁ TABULKA'!$A$4</definedName>
    <definedName name="_Hlk43102128" localSheetId="2">HNOJENÍ!$B$6</definedName>
    <definedName name="_Hlk43799266" localSheetId="1">PŮDA!$D$25</definedName>
    <definedName name="_Hlk43800586" localSheetId="1">PŮDA!$D$27</definedName>
    <definedName name="_Hlk43800700" localSheetId="1">PŮDA!$D$28</definedName>
    <definedName name="_Hlk43801141" localSheetId="1">PŮDA!$D$29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7" l="1"/>
  <c r="J26" i="7"/>
  <c r="J25" i="7"/>
  <c r="J24" i="7"/>
  <c r="K33" i="4" l="1"/>
  <c r="K32" i="4"/>
  <c r="K31" i="4"/>
  <c r="J16" i="7" l="1"/>
  <c r="J15" i="7"/>
  <c r="L69" i="3" l="1"/>
  <c r="L68" i="3"/>
  <c r="L67" i="3"/>
  <c r="L66" i="3"/>
  <c r="J28" i="7" l="1"/>
  <c r="J29" i="7"/>
  <c r="H7" i="5"/>
  <c r="J14" i="7" l="1"/>
  <c r="J13" i="7"/>
  <c r="J10" i="7"/>
  <c r="J9" i="7"/>
  <c r="J8" i="7"/>
  <c r="J7" i="7"/>
  <c r="J6" i="7"/>
  <c r="J5" i="7"/>
  <c r="J4" i="7"/>
  <c r="J3" i="7"/>
  <c r="H49" i="5" l="1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K48" i="4"/>
  <c r="K47" i="4"/>
  <c r="K46" i="4"/>
  <c r="K45" i="4"/>
  <c r="K44" i="4"/>
  <c r="K43" i="4"/>
  <c r="K39" i="4"/>
  <c r="K34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L65" i="3"/>
  <c r="L63" i="3"/>
  <c r="L61" i="3"/>
  <c r="L60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2" i="3"/>
  <c r="L31" i="3"/>
  <c r="L30" i="3"/>
  <c r="L28" i="3"/>
  <c r="L27" i="3"/>
  <c r="L26" i="3"/>
  <c r="L25" i="3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6" i="5"/>
  <c r="H5" i="5"/>
  <c r="H4" i="5"/>
  <c r="H3" i="5"/>
  <c r="K11" i="4"/>
  <c r="K10" i="4"/>
  <c r="K12" i="4"/>
  <c r="K9" i="4"/>
  <c r="K8" i="4"/>
  <c r="K7" i="4"/>
  <c r="K5" i="4"/>
  <c r="K3" i="4"/>
  <c r="L24" i="3" l="1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71" i="3" l="1"/>
  <c r="J17" i="7"/>
  <c r="J12" i="7"/>
  <c r="J11" i="7"/>
  <c r="H51" i="5" l="1"/>
  <c r="K50" i="4"/>
  <c r="J48" i="7"/>
</calcChain>
</file>

<file path=xl/sharedStrings.xml><?xml version="1.0" encoding="utf-8"?>
<sst xmlns="http://schemas.openxmlformats.org/spreadsheetml/2006/main" count="676" uniqueCount="346">
  <si>
    <t xml:space="preserve">Příloha č. 1 Formulář pro zjištění míry a úrovně využití obecných zásad integrované ochrany rostlin v zemědělské praxi </t>
  </si>
  <si>
    <t>Název subjektu</t>
  </si>
  <si>
    <t>Datum šetření</t>
  </si>
  <si>
    <t>Šetření probíhá poprvé</t>
  </si>
  <si>
    <t>ANO</t>
  </si>
  <si>
    <t>(uvést)</t>
  </si>
  <si>
    <t>NIKDY</t>
  </si>
  <si>
    <t>v aktuálním roce</t>
  </si>
  <si>
    <t>v minulých letech</t>
  </si>
  <si>
    <t>Velikost subjektu</t>
  </si>
  <si>
    <t>výměra                     ha</t>
  </si>
  <si>
    <t>orná půda                     ha</t>
  </si>
  <si>
    <t>Lokalizace subjektu dle kraje</t>
  </si>
  <si>
    <t>(kraj/kraje ve kterém/kterých subjekt hospodaří)</t>
  </si>
  <si>
    <t>Lokalizace subjektu dle oblasti</t>
  </si>
  <si>
    <t>mimo zranitelnou oblast</t>
  </si>
  <si>
    <t>částečně ve zranitelné oblasti</t>
  </si>
  <si>
    <t>Erozně ohrožené pozemky</t>
  </si>
  <si>
    <t>NE</t>
  </si>
  <si>
    <t>Nahlášená erozní událost</t>
  </si>
  <si>
    <t>Opakovaná erozní událost</t>
  </si>
  <si>
    <t>Živočišná produkce</t>
  </si>
  <si>
    <t>Bioplynová stanice (BP)</t>
  </si>
  <si>
    <t>Výměra komodit určených pro BP</t>
  </si>
  <si>
    <t>ha/rok</t>
  </si>
  <si>
    <t>AZZP/ jiný systém zkoušení půd</t>
  </si>
  <si>
    <t>výsledky subjekt využívá</t>
  </si>
  <si>
    <t>výsledky subjekt nevyužívá</t>
  </si>
  <si>
    <t>AZZP není prováděno</t>
  </si>
  <si>
    <t>Bilanční kalkulačka org. hmoty</t>
  </si>
  <si>
    <t>JE subjektem využívaná</t>
  </si>
  <si>
    <t>NENÍ subjektem využívaná</t>
  </si>
  <si>
    <t>Výsledek šetření:</t>
  </si>
  <si>
    <t>I. IOR ve vztahu k půdě a jejímu zpracování</t>
  </si>
  <si>
    <t>1.</t>
  </si>
  <si>
    <r>
      <t xml:space="preserve">Přizpůsobujete zpracování půdy potřebám konkrétních pozemků? (vyberte </t>
    </r>
    <r>
      <rPr>
        <b/>
        <u/>
        <sz val="10"/>
        <color theme="1"/>
        <rFont val="Times New Roman"/>
        <family val="1"/>
        <charset val="238"/>
      </rPr>
      <t>jednu variantu</t>
    </r>
    <r>
      <rPr>
        <sz val="10"/>
        <color theme="1"/>
        <rFont val="Times New Roman"/>
        <family val="1"/>
        <charset val="238"/>
      </rPr>
      <t>)</t>
    </r>
  </si>
  <si>
    <t>a)</t>
  </si>
  <si>
    <t>využívám orbu</t>
  </si>
  <si>
    <t>b)</t>
  </si>
  <si>
    <t>využívám bezorebné zpracování půdy</t>
  </si>
  <si>
    <t>c)</t>
  </si>
  <si>
    <t>orbu i bezorebné zpracování (převažuje orba)</t>
  </si>
  <si>
    <t>d)</t>
  </si>
  <si>
    <t>orbu i bezorebné zpracování (převažuje bezorebné zpracování půdy)</t>
  </si>
  <si>
    <t>2.</t>
  </si>
  <si>
    <r>
      <t>Provádíte po sklizni plodin, které zanechávají na pozemku strniště podmítku?                                             (vyberte</t>
    </r>
    <r>
      <rPr>
        <b/>
        <u/>
        <sz val="10"/>
        <color theme="1"/>
        <rFont val="Times New Roman"/>
        <family val="1"/>
        <charset val="238"/>
      </rPr>
      <t xml:space="preserve"> jednu variantu</t>
    </r>
    <r>
      <rPr>
        <sz val="10"/>
        <color theme="1"/>
        <rFont val="Times New Roman"/>
        <family val="1"/>
        <charset val="238"/>
      </rPr>
      <t>)</t>
    </r>
  </si>
  <si>
    <t>ihned po sklizni + podmítka je ošetřena válením</t>
  </si>
  <si>
    <t>ihned po sklizni</t>
  </si>
  <si>
    <t>v nejbližším možném termínu</t>
  </si>
  <si>
    <t>termín není řešen</t>
  </si>
  <si>
    <t>není podmítnuto</t>
  </si>
  <si>
    <t>jiné opatření (jaké):</t>
  </si>
  <si>
    <t>3.</t>
  </si>
  <si>
    <r>
      <t>Provádíte opatření, která zlepšují stav utužovaných půd?                           (vyberte</t>
    </r>
    <r>
      <rPr>
        <b/>
        <u/>
        <sz val="10"/>
        <color theme="1"/>
        <rFont val="Times New Roman"/>
        <family val="1"/>
        <charset val="238"/>
      </rPr>
      <t xml:space="preserve"> jednu variantu</t>
    </r>
    <r>
      <rPr>
        <sz val="10"/>
        <color theme="1"/>
        <rFont val="Times New Roman"/>
        <family val="1"/>
        <charset val="238"/>
      </rPr>
      <t>)</t>
    </r>
  </si>
  <si>
    <t>provádím preventivně</t>
  </si>
  <si>
    <t>provádím v případě problému</t>
  </si>
  <si>
    <t>neprovádím</t>
  </si>
  <si>
    <t>hluboká orba</t>
  </si>
  <si>
    <t>%</t>
  </si>
  <si>
    <t>hluboké kypření</t>
  </si>
  <si>
    <t>podrývání</t>
  </si>
  <si>
    <t>pěstování víceletých pícnin (min. 12 % plochy/rok)</t>
  </si>
  <si>
    <t>e)</t>
  </si>
  <si>
    <t>4.</t>
  </si>
  <si>
    <r>
      <t xml:space="preserve">Provádíte protierozní opatření?          (vyberte </t>
    </r>
    <r>
      <rPr>
        <b/>
        <u/>
        <sz val="10"/>
        <color theme="1"/>
        <rFont val="Times New Roman"/>
        <family val="1"/>
        <charset val="238"/>
      </rPr>
      <t>jednu variantu</t>
    </r>
    <r>
      <rPr>
        <sz val="10"/>
        <color theme="1"/>
        <rFont val="Times New Roman"/>
        <family val="1"/>
        <charset val="238"/>
      </rPr>
      <t>)</t>
    </r>
  </si>
  <si>
    <t xml:space="preserve">neprovádím z důvodu, že nehospodařím na erozně ohrožených pozemcích </t>
  </si>
  <si>
    <r>
      <t>neprovádím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Times New Roman"/>
        <family val="1"/>
        <charset val="238"/>
      </rPr>
      <t>a mám nahlášenou opakovanou erozní událost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</si>
  <si>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zakládání porostů do ochranné plodiny</t>
  </si>
  <si>
    <t>pásové střídání plodin</t>
  </si>
  <si>
    <t>setí do mělké podmítky s posklizňovými zbytky</t>
  </si>
  <si>
    <t>f)</t>
  </si>
  <si>
    <t>strip till</t>
  </si>
  <si>
    <t>g)</t>
  </si>
  <si>
    <t>protierozní příkopy a průlehy, ochranné hrázky</t>
  </si>
  <si>
    <t>h)</t>
  </si>
  <si>
    <t>zatravněné údolnice</t>
  </si>
  <si>
    <t>i)</t>
  </si>
  <si>
    <t>zakládání porostů po vrstevnici</t>
  </si>
  <si>
    <t>j)</t>
  </si>
  <si>
    <t>zvyšování organické hmoty v půdě</t>
  </si>
  <si>
    <t>k)</t>
  </si>
  <si>
    <t>větrolamy</t>
  </si>
  <si>
    <t>l)</t>
  </si>
  <si>
    <t>přenosné zábrany</t>
  </si>
  <si>
    <t>závlaha pro zlepšení vlhkostního režimu půd</t>
  </si>
  <si>
    <t>Body celkem:</t>
  </si>
  <si>
    <t>II. IOR ve vztahu k hnojení</t>
  </si>
  <si>
    <t>Kolik % orné půdy je řazeno v kategorii s nízkým obsahem přístupného „P“?</t>
  </si>
  <si>
    <t>0-5 % orné půdy</t>
  </si>
  <si>
    <t>6-14 % orné půdy</t>
  </si>
  <si>
    <t>15 a více % orné půdy</t>
  </si>
  <si>
    <t>Došlo od posledního rozboru ke zvýšení výměry orné půdy s nízkým obsahem přístupného „P“?</t>
  </si>
  <si>
    <t>došlo ke zvýšení o 1-5 %</t>
  </si>
  <si>
    <t>došlo ke zvýšení o 6-14 %</t>
  </si>
  <si>
    <t>došlo ke zvýšení o 15 a více %</t>
  </si>
  <si>
    <t>% orné půdy s nízkým obsahem „P“ je stejné</t>
  </si>
  <si>
    <t>došlo ke zlepšení stavu orné půdy o více než 5 %</t>
  </si>
  <si>
    <t>Kolik % orné půdy je řazeno v kategorii s nízkým obsahem přístupného „K“?</t>
  </si>
  <si>
    <t>Došlo od posledního rozboru ke zvýšení výměry orné půdy s nízkým obsahem přístupného „K“?</t>
  </si>
  <si>
    <t>% orné půdy s nízkým obsahem „K“ je stejné</t>
  </si>
  <si>
    <t>Kolik % orné půdy je řazeno v tabulce určující potřebu vápnění? Kategorie &gt;1 t CaO/ha</t>
  </si>
  <si>
    <t>0% orné půdy</t>
  </si>
  <si>
    <t>1-5 % orné půdy</t>
  </si>
  <si>
    <t>Došlo od posledního rozboru ke zvýšení výměry orné půdy s potřebou vápnění &gt;1 t CaO/ha?</t>
  </si>
  <si>
    <t>% orné půdy s potřebou vápnění &gt;1 t CaO/ha je stejné</t>
  </si>
  <si>
    <t>vápnění v pravidelných cyklech (1x/3-5 let)</t>
  </si>
  <si>
    <t>vápnění, ale přibližně                        1x /</t>
  </si>
  <si>
    <t>let</t>
  </si>
  <si>
    <t>5 / 2</t>
  </si>
  <si>
    <t>omezení kyselých vstupů (průmyslová hnojiva, pesticidy)</t>
  </si>
  <si>
    <t>omezení monokultur</t>
  </si>
  <si>
    <t>zastoupení víceletých pícnin min. na 12 % ploch ročně</t>
  </si>
  <si>
    <t xml:space="preserve">žádná opatření/opatření v podobě vápnění nejsou prováděna </t>
  </si>
  <si>
    <t>0 / 8</t>
  </si>
  <si>
    <r>
      <t xml:space="preserve">Jak dále nakládáte se slámou jako vedlejším produktem některých plodin?                                     (možných je </t>
    </r>
    <r>
      <rPr>
        <b/>
        <u/>
        <sz val="10"/>
        <color theme="1"/>
        <rFont val="Times New Roman"/>
        <family val="1"/>
        <charset val="238"/>
      </rPr>
      <t>více odpovědí</t>
    </r>
    <r>
      <rPr>
        <sz val="10"/>
        <color theme="1"/>
        <rFont val="Times New Roman"/>
        <family val="1"/>
        <charset val="238"/>
      </rPr>
      <t>)</t>
    </r>
  </si>
  <si>
    <t>sláma je používána pro potřeby živočišné výroby – pokud ano, upřesněte, v jakém množství:</t>
  </si>
  <si>
    <t>sláma zůstává na poli a je zapravována do půdy – pokud ano, upřesněte, v jakém množství:</t>
  </si>
  <si>
    <t>sláma zůstává na poli a je zapravována do půdy s odpovídající dávkou "N" – pokud ano, upřesněte, v jakém množství:</t>
  </si>
  <si>
    <t>sláma je nevratně odebíraná z pozemků (uveďte účel odběru):</t>
  </si>
  <si>
    <t>-3</t>
  </si>
  <si>
    <t>-2</t>
  </si>
  <si>
    <t>-1</t>
  </si>
  <si>
    <t>5.</t>
  </si>
  <si>
    <t>chlévský hnůj</t>
  </si>
  <si>
    <t>kejda</t>
  </si>
  <si>
    <t>močůvka</t>
  </si>
  <si>
    <t>komposty</t>
  </si>
  <si>
    <t>zelené hnojení</t>
  </si>
  <si>
    <t>vlastní/koupený/získaný digestát</t>
  </si>
  <si>
    <t>celkem</t>
  </si>
  <si>
    <t>0-30 %</t>
  </si>
  <si>
    <t>31-60 %</t>
  </si>
  <si>
    <t>&gt;61 %</t>
  </si>
  <si>
    <t>6.</t>
  </si>
  <si>
    <t>t</t>
  </si>
  <si>
    <t>0/-2</t>
  </si>
  <si>
    <t>jiné:</t>
  </si>
  <si>
    <t>Statková hnojiva nejsou do BPS podnikem dodávána</t>
  </si>
  <si>
    <t>7.</t>
  </si>
  <si>
    <r>
      <t xml:space="preserve">Jakým způsobem se snažíte udržet vyváženou bilanci živin v půdě?   (vyberte </t>
    </r>
    <r>
      <rPr>
        <b/>
        <u/>
        <sz val="10"/>
        <color theme="1"/>
        <rFont val="Times New Roman"/>
        <family val="1"/>
        <charset val="238"/>
      </rPr>
      <t>jednu variantu</t>
    </r>
    <r>
      <rPr>
        <sz val="10"/>
        <color theme="1"/>
        <rFont val="Times New Roman"/>
        <family val="1"/>
        <charset val="238"/>
      </rPr>
      <t>)</t>
    </r>
  </si>
  <si>
    <t>hnojení „P“ a „K“ je přizpůsobeno plánovanému výnosu plodin s ohledem na výsledky AZZP</t>
  </si>
  <si>
    <t>„N“ je hnojeno na předpokládaný výnos plodin,</t>
  </si>
  <si>
    <t>převážně hnojením „N“</t>
  </si>
  <si>
    <t>malý rozsah porušení</t>
  </si>
  <si>
    <t>střední rozsah porušení</t>
  </si>
  <si>
    <t>velký rozsah porušení</t>
  </si>
  <si>
    <t>III. IOR ve vztahu k pěstitelským strategiím</t>
  </si>
  <si>
    <t>Existují ve vašem podniku pozemky, kde nejsou pěstovány zlepšující plodiny? (jeteloviny, luskoviny, plodiny hnojená hnojem s výjimkou kukuřice)</t>
  </si>
  <si>
    <t xml:space="preserve">jedná se o                  </t>
  </si>
  <si>
    <t>ha</t>
  </si>
  <si>
    <t>z celkové výměry orné půdy</t>
  </si>
  <si>
    <t>Dodržujete odstupy jednotlivých plodin? Vyberte u všech komodit zařazených ve vašem osevním postupu.</t>
  </si>
  <si>
    <t>cukrovka 5 let</t>
  </si>
  <si>
    <t>řepka ozimá 5 let</t>
  </si>
  <si>
    <t>brambory 4 roky</t>
  </si>
  <si>
    <t>mák 4 roky</t>
  </si>
  <si>
    <t>luskoviny 3 roky</t>
  </si>
  <si>
    <t>obilniny 1 rok</t>
  </si>
  <si>
    <r>
      <t xml:space="preserve">Kolik let po sobě pěstujete na stejném pozemku kukuřici v monokultuře? (vyberte </t>
    </r>
    <r>
      <rPr>
        <b/>
        <u/>
        <sz val="10"/>
        <color theme="1"/>
        <rFont val="Times New Roman"/>
        <family val="1"/>
        <charset val="238"/>
      </rPr>
      <t>jednu variantu</t>
    </r>
    <r>
      <rPr>
        <sz val="10"/>
        <color theme="1"/>
        <rFont val="Times New Roman"/>
        <family val="1"/>
        <charset val="238"/>
      </rPr>
      <t>)</t>
    </r>
  </si>
  <si>
    <t xml:space="preserve">zpravidla         </t>
  </si>
  <si>
    <t xml:space="preserve">  roky/let</t>
  </si>
  <si>
    <t>kukuřice v monokultuře po sobě není pěstovaná</t>
  </si>
  <si>
    <t>kukuřice není vůbec pěstovaná</t>
  </si>
  <si>
    <t>5–10 %</t>
  </si>
  <si>
    <t>původní odrůda:</t>
  </si>
  <si>
    <t>nová odrůda:</t>
  </si>
  <si>
    <t>odolné odrůdy jsou už pěstovány</t>
  </si>
  <si>
    <t>odolnost odrůd není prioritní</t>
  </si>
  <si>
    <r>
      <t xml:space="preserve">Používáte osivo/sadbu testované na zdravotní stav?                            (vyberte </t>
    </r>
    <r>
      <rPr>
        <b/>
        <u/>
        <sz val="10"/>
        <color theme="1"/>
        <rFont val="Times New Roman"/>
        <family val="1"/>
        <charset val="238"/>
      </rPr>
      <t>jednu variantu</t>
    </r>
    <r>
      <rPr>
        <sz val="10"/>
        <color theme="1"/>
        <rFont val="Times New Roman"/>
        <family val="1"/>
        <charset val="238"/>
      </rPr>
      <t>)</t>
    </r>
  </si>
  <si>
    <t>vždy a pouze certifikované osivo</t>
  </si>
  <si>
    <t>certifikované nebo testované farmářské</t>
  </si>
  <si>
    <t>většinou ne</t>
  </si>
  <si>
    <t>nikdy</t>
  </si>
  <si>
    <t>IV. IOR ve vztahu ke škodlivým organismům a jejich regulaci</t>
  </si>
  <si>
    <r>
      <t>Jaké parametry jsou pro Vás při výběru přípravků na ochranu rostlin (POR) rozhodující?                                     (vyberte</t>
    </r>
    <r>
      <rPr>
        <b/>
        <u/>
        <sz val="10"/>
        <color theme="1"/>
        <rFont val="Times New Roman"/>
        <family val="1"/>
        <charset val="238"/>
      </rPr>
      <t xml:space="preserve"> jednu variantu</t>
    </r>
    <r>
      <rPr>
        <sz val="10"/>
        <color theme="1"/>
        <rFont val="Times New Roman"/>
        <family val="1"/>
        <charset val="238"/>
      </rPr>
      <t>)</t>
    </r>
  </si>
  <si>
    <t xml:space="preserve">omezení POR dle místa a účelu použití, přičemž je posouzen dopad na zdraví lidí, necílové organismy a životní prostředí a to tak, aby byly POR co nejšetrnější </t>
  </si>
  <si>
    <r>
      <t xml:space="preserve">Využíváte při rozhodování ve výběru POR registr POR nebo Semafor přípravků dostupný v rámci Rostlinolékařského portálu?       (vyberte </t>
    </r>
    <r>
      <rPr>
        <b/>
        <u/>
        <sz val="10"/>
        <color theme="1"/>
        <rFont val="Times New Roman"/>
        <family val="1"/>
        <charset val="238"/>
      </rPr>
      <t>jednu variantu</t>
    </r>
    <r>
      <rPr>
        <sz val="10"/>
        <color theme="1"/>
        <rFont val="Times New Roman"/>
        <family val="1"/>
        <charset val="238"/>
      </rPr>
      <t>)</t>
    </r>
  </si>
  <si>
    <t>registr POR</t>
  </si>
  <si>
    <t>Semafor přípravků dostupný na RL portále</t>
  </si>
  <si>
    <t>Někdy</t>
  </si>
  <si>
    <r>
      <t xml:space="preserve">Provádíte pravidelně vlastní pozorování pozemků/porostů kde hospodaříte s cílem zjistit aktuální stav zaplevelení?  (vyberte </t>
    </r>
    <r>
      <rPr>
        <b/>
        <u/>
        <sz val="10"/>
        <color theme="1"/>
        <rFont val="Times New Roman"/>
        <family val="1"/>
        <charset val="238"/>
      </rPr>
      <t>jednu variantu</t>
    </r>
    <r>
      <rPr>
        <sz val="10"/>
        <color theme="1"/>
        <rFont val="Times New Roman"/>
        <family val="1"/>
        <charset val="238"/>
      </rPr>
      <t>)</t>
    </r>
  </si>
  <si>
    <t>ano, je určovaná míra zaplevelení a bližší identifikace plevelů</t>
  </si>
  <si>
    <t xml:space="preserve">ano, je určována míra zaplevelení </t>
  </si>
  <si>
    <r>
      <t xml:space="preserve">Která z následujících možností nejlépe vystihuje běžnou praxi při používání herbicidů ve Vašem podniku?                (vyberte </t>
    </r>
    <r>
      <rPr>
        <b/>
        <u/>
        <sz val="10"/>
        <color theme="1"/>
        <rFont val="Times New Roman"/>
        <family val="1"/>
        <charset val="238"/>
      </rPr>
      <t>jednu variantu</t>
    </r>
    <r>
      <rPr>
        <sz val="10"/>
        <color theme="1"/>
        <rFont val="Times New Roman"/>
        <family val="1"/>
        <charset val="238"/>
      </rPr>
      <t>)</t>
    </r>
  </si>
  <si>
    <t>herbicidní ošetření je prováděno proti všem druhům plevelů v dané plodině, následné opravy ošetření jsou prováděny cíleně, po přesné identifikaci konkrétních druhů plevelů</t>
  </si>
  <si>
    <t>herbicidní ošetření je prováděno po přesné identifikaci konkrétních druhů plevelů v dané plodině, následné opravy ošetření jsou prováděny opět cíleně</t>
  </si>
  <si>
    <t>herbicidy nebyly v aktuálním roce použity</t>
  </si>
  <si>
    <r>
      <t xml:space="preserve">Která z následujících možností nejlépe vystihuje běžnou praxi při používání insekticidů a fungicidů ve Vašem podniku?                                                 (lze vybrat </t>
    </r>
    <r>
      <rPr>
        <b/>
        <u/>
        <sz val="10"/>
        <color theme="1"/>
        <rFont val="Times New Roman"/>
        <family val="1"/>
        <charset val="238"/>
      </rPr>
      <t>více variant</t>
    </r>
    <r>
      <rPr>
        <sz val="10"/>
        <color theme="1"/>
        <rFont val="Times New Roman"/>
        <family val="1"/>
        <charset val="238"/>
      </rPr>
      <t>)</t>
    </r>
  </si>
  <si>
    <t>při rozhodování o ošetření byly využity informace z vlastních pozorování</t>
  </si>
  <si>
    <t>při rozhodování o ošetření byly využity výstupy prognostických modelů a aktuální předpovědi počasí</t>
  </si>
  <si>
    <t>pesticidní ošetření je prováděno nejčastěji po dosažení hodnoty prahu škodlivosti</t>
  </si>
  <si>
    <t>použité osivo/sadba je ošetřeno proti ŠO, u kterých je riziko škod významné (používání mořeného osiva)</t>
  </si>
  <si>
    <t xml:space="preserve">ošetření bývá prováděno nejčastěji preventivně </t>
  </si>
  <si>
    <t xml:space="preserve">jsou používány pouze POR povolené k použití v ekologickém zemědělství </t>
  </si>
  <si>
    <t>po vyhodnocení všech skutečností nebyly fungicidy v aktuálním roce použity</t>
  </si>
  <si>
    <t>po vyhodnocení všech skutečností nebyly insekticidy v aktuálním roce použity</t>
  </si>
  <si>
    <r>
      <t xml:space="preserve">Berete při aplikaci POR v úvahu možnost vzniku rezistence ŠO a snažíte se dodržovat obecné zásady v rámci antirezistentních strategií?              Pokud ano, vyberte které.                      (lze vybrat </t>
    </r>
    <r>
      <rPr>
        <b/>
        <u/>
        <sz val="10"/>
        <color theme="1"/>
        <rFont val="Times New Roman"/>
        <family val="1"/>
        <charset val="238"/>
      </rPr>
      <t>více možností</t>
    </r>
    <r>
      <rPr>
        <sz val="10"/>
        <color theme="1"/>
        <rFont val="Times New Roman"/>
        <family val="1"/>
        <charset val="238"/>
      </rPr>
      <t>)</t>
    </r>
  </si>
  <si>
    <t>střídání POR s různým mechanismem účinku</t>
  </si>
  <si>
    <t>dodržování max. počtu aplikací téže účinné látky nebo látek nacházejících se ve stejné skupině účinných látek za sezonu</t>
  </si>
  <si>
    <t>dodržování vhodného termínu aplikace, na správné vývojové stádium ŠO, podle fenologie plodiny a dovršení prahu škodlivosti</t>
  </si>
  <si>
    <t>v případě použití tank-mixu je postupováno v souladu s legislativou a jsou respektovány zásady zachování plné účinnosti všech komponentů</t>
  </si>
  <si>
    <r>
      <t xml:space="preserve">Využíváte některé nechemické metody pro podporu zdravotního stavu rostlin a/nebo ochranu rostlin proti škodlivým organismům? Pokud ano, vyberte které.                                                                   (lze vybrat </t>
    </r>
    <r>
      <rPr>
        <b/>
        <u/>
        <sz val="10"/>
        <color theme="1"/>
        <rFont val="Times New Roman"/>
        <family val="1"/>
        <charset val="238"/>
      </rPr>
      <t>více možností</t>
    </r>
    <r>
      <rPr>
        <sz val="10"/>
        <color theme="1"/>
        <rFont val="Times New Roman"/>
        <family val="1"/>
        <charset val="238"/>
      </rPr>
      <t>)</t>
    </r>
  </si>
  <si>
    <t xml:space="preserve">biologické přípravky a další pomocné prostředky na ochranu rostlin </t>
  </si>
  <si>
    <t>pomocné rostlinné přípravky (biostimulanty)</t>
  </si>
  <si>
    <t>podpora užitečných organismů (např. umisťování berliček do porostů jako podpora hubení hraboše)</t>
  </si>
  <si>
    <t>GMO plodiny (kukuřice)</t>
  </si>
  <si>
    <t>mechanická likvidace plevelů (př. meziřádková kultivace, plečkování)</t>
  </si>
  <si>
    <t>potlačení výskytu ŠO zařazením vhodné plodiny (např. odplevelující plodiny atp.)</t>
  </si>
  <si>
    <r>
      <t xml:space="preserve">Využíváte v oblasti ochrany rostlin technologie snižující rizika spojená s aplikací nebo množstvím aplikovaných POR? Pokud ano, vyberte.                        (lze vybrat </t>
    </r>
    <r>
      <rPr>
        <b/>
        <u/>
        <sz val="10"/>
        <color theme="1"/>
        <rFont val="Times New Roman"/>
        <family val="1"/>
        <charset val="238"/>
      </rPr>
      <t>více možností</t>
    </r>
    <r>
      <rPr>
        <sz val="10"/>
        <color theme="1"/>
        <rFont val="Times New Roman"/>
        <family val="1"/>
        <charset val="238"/>
      </rPr>
      <t>)</t>
    </r>
  </si>
  <si>
    <t>protiúletové zařízení</t>
  </si>
  <si>
    <t>při výsevu mořeného osiva použití deflektorů</t>
  </si>
  <si>
    <t>precizní aplikace POR za použití online senzorového systému</t>
  </si>
  <si>
    <t>pásová aplikace</t>
  </si>
  <si>
    <t>malý rozsah porušení (u 1 POR)</t>
  </si>
  <si>
    <t>střední rozsah porušení (u 2–4 POR)</t>
  </si>
  <si>
    <t>velký rozsah porušení (u 5 a více POR)</t>
  </si>
  <si>
    <t>Zaznamenáváte údaje o účinnosti provedených opatření?</t>
  </si>
  <si>
    <t>V následujících tabulkách prosím uvádějte konkrétní informace vyplývající ze současného nastavení praxe</t>
  </si>
  <si>
    <t>I.</t>
  </si>
  <si>
    <t xml:space="preserve">Vidíte v praxi nějaké překážky, které vám komplikují snižování nebo zamezování degradace půdy?                                                                               (V případě, že ano, vysvětlete – uveďte příklad) </t>
  </si>
  <si>
    <t>II.</t>
  </si>
  <si>
    <t>Vidíte v praxi nějaké překážky, které vám neumožnují zařadit potřebné operace zpracování půdy?                                                               (V případě, že ano, vysvětlete – uveďte příklad).</t>
  </si>
  <si>
    <t>III.</t>
  </si>
  <si>
    <t>Co by bylo z vašeho pohledu vhodné udělat k dosažení lepšího stavu půd?</t>
  </si>
  <si>
    <t>Vidíte v praxi nějaké překážky, které vám komplikují nebo neumožňují upravovat pH půd dle jejích aktuálního stavu a s ohledem na potřeby jednotlivých plodin?</t>
  </si>
  <si>
    <t>Vidíte v praxi nějaké překážky, které vám komplikují nebo neumožňují dodávat do půdy takové množství kvalitní organické hmoty, které by bylo třeba?</t>
  </si>
  <si>
    <t>Vidíte v praxi nějaké překážky, které vám neumožnují dodržovat vyrovnanou bilanci všech živin nebo vám toto komplikují?</t>
  </si>
  <si>
    <t>Co Vás nejvíce ovlivňuje při sestavování osevního postupu?</t>
  </si>
  <si>
    <t>VI.</t>
  </si>
  <si>
    <t>Co by bylo z vašeho pohledu vhodné změnit, aby došlo ke zlepšení kvality sestavovaných OP?</t>
  </si>
  <si>
    <t>Kolikrát v současnosti provádíte ošetření následujících plodin proti chorobám, škůdcům a plevelům? Jaká by mohla být bilance počtu ošetření v souvislosti s restrikcemi POR?</t>
  </si>
  <si>
    <t>Obilniny</t>
  </si>
  <si>
    <t>Fungicidy:</t>
  </si>
  <si>
    <t>Výhled:</t>
  </si>
  <si>
    <t>Insekticidy:</t>
  </si>
  <si>
    <t>Herbicidy:</t>
  </si>
  <si>
    <t>Kukuřice</t>
  </si>
  <si>
    <t>Řepka oz.</t>
  </si>
  <si>
    <t xml:space="preserve">Brambory </t>
  </si>
  <si>
    <t>(běžná plocha)</t>
  </si>
  <si>
    <t>Brambory sadba</t>
  </si>
  <si>
    <t>Řepa cukrovka</t>
  </si>
  <si>
    <t>Jaké informace související s úbytkem povolených POR by pro vás byly z pohledu udržení zemědělské praxe nezbytné?</t>
  </si>
  <si>
    <t>IV.</t>
  </si>
  <si>
    <t>V.</t>
  </si>
  <si>
    <t>Vidíte v praxi nějaké překážky, které vám komplikují nebo neumožňují provádět zásahy spojené s ochranou rostlin tak, aby byly v souladu se zásadami IOR (např. dodržování antirezistentních strategií, používání nechemických způsobů ochrany atp. …)?</t>
  </si>
  <si>
    <t xml:space="preserve">                  NE </t>
  </si>
  <si>
    <t>půdní typ       /hloubka půdy      /hydrologické charakteristiky      /náchylnost na zamokření</t>
  </si>
  <si>
    <t>ohroženost acidifikací      /ohroženost utužením     /potenciální ohroženost větrnou erozí</t>
  </si>
  <si>
    <t>sklonitost      /tyto údaje nejsou využívány</t>
  </si>
  <si>
    <t>ANO      (              % orné půdy)</t>
  </si>
  <si>
    <t xml:space="preserve">   ve zranitelné oblasti</t>
  </si>
  <si>
    <t>(malý    /střední    /velký    /největší    )</t>
  </si>
  <si>
    <t>□  ANO</t>
  </si>
  <si>
    <t>□  NE</t>
  </si>
  <si>
    <t>□  není pěstována</t>
  </si>
  <si>
    <t>□  nejsou pěstovány</t>
  </si>
  <si>
    <t>□  není pěstován</t>
  </si>
  <si>
    <t>*čl. 55 Nařízení EP a Rady (ES) č. 1107/2009 o uvádění přípravků na ochranu rostlin na trh a § 5 zákona č. 326/2004 Sb., o rostlinolékařské péči a o změně některých souvisejících zákonů, ve znění pozdějších předpisů v návaznosti na vyhlášku č. 205/2012 Sb., o obecných zásadách integrované ochrany rostlin</t>
  </si>
  <si>
    <t>□   70-100 %</t>
  </si>
  <si>
    <t>□   40-60 %</t>
  </si>
  <si>
    <t>□   do 30 %</t>
  </si>
  <si>
    <t>NE       využívám nejméně nákladnou variantu zpracování půdy</t>
  </si>
  <si>
    <r>
      <t>Cílem šetření je získat ucelené informace o aktuálním stavu zemědělské prvovýroby a na základě právních předpisů v oblasti ochrany rostlin*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Times New Roman"/>
        <family val="1"/>
        <charset val="238"/>
      </rPr>
      <t>stanovit míru, se kterou jsou zde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Times New Roman"/>
        <family val="1"/>
        <charset val="238"/>
      </rPr>
      <t>uplatňovány zásady integrované ochrany rostlin. Pro úplnost jsou do formuláře zařazeny otázky zaměřené na</t>
    </r>
    <r>
      <rPr>
        <sz val="10"/>
        <color theme="1"/>
        <rFont val="Calibri"/>
        <family val="2"/>
        <charset val="238"/>
      </rPr>
      <t> </t>
    </r>
    <r>
      <rPr>
        <sz val="10"/>
        <color theme="1"/>
        <rFont val="Times New Roman"/>
        <family val="1"/>
        <charset val="238"/>
      </rPr>
      <t>odhalení slabin, které mohou hospodaření v souladu s obecnými zásadami IOR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Times New Roman"/>
        <family val="1"/>
        <charset val="238"/>
      </rPr>
      <t>v zemědělské prvovýrobě komplikovat. Výsledky šetření budou v každém kalendářním roce shrnuty do</t>
    </r>
    <r>
      <rPr>
        <sz val="10"/>
        <color theme="1"/>
        <rFont val="Calibri"/>
        <family val="2"/>
        <charset val="238"/>
      </rPr>
      <t> </t>
    </r>
    <r>
      <rPr>
        <sz val="10"/>
        <color theme="1"/>
        <rFont val="Times New Roman"/>
        <family val="1"/>
        <charset val="238"/>
      </rPr>
      <t>závěrečné zprávy a poskytnuty příslušnému odboru MZE pro další využití při tvorbě SZP. Závěrečná zpráva může dále sloužit výzkumným ústavům jako podklad a impuls pro vývoj nových/alternativních postupů, se zaměřením na IOR a využití v praxi nebo samotným prvovýrobcům, jako podnět k vlastnímu rozvoji.</t>
    </r>
  </si>
  <si>
    <t>Za ÚKZÚZ vyřizuje</t>
  </si>
  <si>
    <t xml:space="preserve">omezení POR dle místa a účelu použití, přičemž jsou zohledněna pouze vybraná kritéria (např. pouze dopad na zdraví lidí/ nebo necílové organismy/ nebo životní prostředí/ nebo pouze dopad na zdroje pitné vody) </t>
  </si>
  <si>
    <t>parametry konkrétních POR nejsou zemědělským subjektem posuzovány, jejich výběr zajišťují odborní poradci akreditovaní MZe</t>
  </si>
  <si>
    <t>parametry konkrétních POR nejsou zemědělským subjektem posuzovány, jejich výběr zajišťují poradci společností uvádějících POR na trh</t>
  </si>
  <si>
    <t>herbicidní ošetření je prováděno proti všem druhům plevelů v dané plodině, následné opravy ošetření jsou prováděny opět bez bližšího rozlišení plevelů</t>
  </si>
  <si>
    <t>(                         DJ)</t>
  </si>
  <si>
    <t xml:space="preserve">         ANO       </t>
  </si>
  <si>
    <t>10–20 %</t>
  </si>
  <si>
    <t>více než 20 %</t>
  </si>
  <si>
    <t>PŮDA</t>
  </si>
  <si>
    <t>HNOJENÍ</t>
  </si>
  <si>
    <t>PĚST.STRAT.</t>
  </si>
  <si>
    <t>POR</t>
  </si>
  <si>
    <t>provádím u všech pozemků, včetně erozně neohrožených</t>
  </si>
  <si>
    <t>přímý výsev meziplodiny</t>
  </si>
  <si>
    <t xml:space="preserve">„N“ je hnojeno na předpokládaný výnos plodin, přičemž je zohledněn obsah „N“ v půdě a/nebo rostlině, </t>
  </si>
  <si>
    <t>Došlo k použití POR v rozporu s jeho etiketou v roce šetření nebo roce předchozím?</t>
  </si>
  <si>
    <t>Nahradili jste v uplynulých 3 letech některou z odrůd vámi pěstovaných plodin odrůdou, která deklaruje lepší zdravotní stav (odolnost vůči ŠO a abiotickým vlivům) např. na základě informací ze seznamu doporučených odrůd?    Uveďte konkrétní příklad</t>
  </si>
  <si>
    <t>jetel/vojtěška  4 roky</t>
  </si>
  <si>
    <t>provádím u všech pozemků ohrožených erozí, ale také preventivně u pozemků/porostů, kde by mohlo dle vlastního úsudku k erozi dojít</t>
  </si>
  <si>
    <t>nehospodařím na erozně ohrožených pozemcích, ale preventivně provádím protierozní opatření u pozemků/porostů, kde by mohlo dle vlastního úsudku k erozi dojít</t>
  </si>
  <si>
    <t xml:space="preserve">půdně klimatické podmínky  </t>
  </si>
  <si>
    <t xml:space="preserve">   /přítomnost BPS v podniku </t>
  </si>
  <si>
    <t xml:space="preserve">                 / poptávka a cena zemědělských komodit</t>
  </si>
  <si>
    <t xml:space="preserve">                / současné nastavení dotační politiky</t>
  </si>
  <si>
    <r>
      <t xml:space="preserve">Došlo k aplikaci hnojiv v rozporu s </t>
    </r>
    <r>
      <rPr>
        <i/>
        <sz val="10"/>
        <color rgb="FF000000"/>
        <rFont val="Times New Roman"/>
        <family val="1"/>
        <charset val="238"/>
      </rPr>
      <t>Vyhláškou č. 377/2013 Sb. v platném znění</t>
    </r>
    <r>
      <rPr>
        <sz val="10"/>
        <color rgb="FF000000"/>
        <rFont val="Times New Roman"/>
        <family val="1"/>
        <charset val="238"/>
      </rPr>
      <t xml:space="preserve"> v roce šetření nebo roce předchozím?</t>
    </r>
  </si>
  <si>
    <t>8.</t>
  </si>
  <si>
    <t>**jedná se zejména o účast na školeních/seminářích, které jsou pořádané zemědělskými univerzitami, výzkumnými ústavy, MZe, ÚKZÚZ, Agrární komorou, pěstitelskými svazy a dalšími sdruženími zabývajícími se oblastí rostlinné produkce, ochrany půdy a ochrany rostlin. Preferovány jsou akce pořádané nezávislými odbornými skupinami.</t>
  </si>
  <si>
    <t>Účast subjektu na školení/ semináři o IOR na orné půdě**</t>
  </si>
  <si>
    <t>Práce s následujícími údaji z BPEJ/ Půda v číslech/ LPIS</t>
  </si>
  <si>
    <t>provádím u všech pozemků ohrožených erozí</t>
  </si>
  <si>
    <t>m)</t>
  </si>
  <si>
    <t>n)</t>
  </si>
  <si>
    <t>o)</t>
  </si>
  <si>
    <t>p)</t>
  </si>
  <si>
    <t>odkameňování</t>
  </si>
  <si>
    <t>obsev</t>
  </si>
  <si>
    <t>pěstování meziplodin proti utužení půdy (biodrill efekt)</t>
  </si>
  <si>
    <r>
      <t xml:space="preserve">Pěstujete meziplodiny?                       (vyberte </t>
    </r>
    <r>
      <rPr>
        <b/>
        <u/>
        <sz val="10"/>
        <color theme="1"/>
        <rFont val="Times New Roman"/>
        <family val="1"/>
        <charset val="238"/>
      </rPr>
      <t>jednu variantu</t>
    </r>
    <r>
      <rPr>
        <sz val="10"/>
        <color theme="1"/>
        <rFont val="Times New Roman"/>
        <family val="1"/>
        <charset val="238"/>
      </rPr>
      <t>)</t>
    </r>
  </si>
  <si>
    <t>pěstuji zlepšující netržní plodiny</t>
  </si>
  <si>
    <t>podsevové meziplodiny</t>
  </si>
  <si>
    <t>letní a strniskové meziplodiny</t>
  </si>
  <si>
    <t>ozimé meziplodiny</t>
  </si>
  <si>
    <t xml:space="preserve">      Nemám vlastní meteostanici ani možnost využít data místních meteostanic (      údaje z meteostanice bych rád využíval pro přesnější stanovení termínu ošetření POR)</t>
  </si>
  <si>
    <t xml:space="preserve">      žluté MM misky (řepka)         Lambersovy misky (brambory)</t>
  </si>
  <si>
    <t>VII</t>
  </si>
  <si>
    <t xml:space="preserve">       preemergentní aplikace          postemergentní aplikace</t>
  </si>
  <si>
    <t xml:space="preserve">      premergentní i postemergentní aplikace</t>
  </si>
  <si>
    <t>Pokud používáte k likvidaci plevelů herbicidy, který termín pro ošetření upřednostňujete?</t>
  </si>
  <si>
    <t>pěstování luskoobilných směsí</t>
  </si>
  <si>
    <t>ochranné pásy (přerušovací, zasakovací)</t>
  </si>
  <si>
    <r>
      <t xml:space="preserve">V případě, že protierozní opatření provádíte, vyberte která, a uveďte přibližně na kolika % plochy orné půdy.                     (možných </t>
    </r>
    <r>
      <rPr>
        <b/>
        <u/>
        <sz val="10"/>
        <rFont val="Times New Roman"/>
        <family val="1"/>
        <charset val="238"/>
      </rPr>
      <t>více odpovědí</t>
    </r>
    <r>
      <rPr>
        <sz val="10"/>
        <rFont val="Times New Roman"/>
        <family val="1"/>
        <charset val="238"/>
      </rPr>
      <t>)</t>
    </r>
  </si>
  <si>
    <r>
      <t xml:space="preserve">V případě, že opatření proti utužování půd provádíte, vyberte která. Uveďte na kolika % plochy (orná půda i TTP) ročně je uplatňujete.                                         (možných </t>
    </r>
    <r>
      <rPr>
        <b/>
        <u/>
        <sz val="10"/>
        <rFont val="Times New Roman"/>
        <family val="1"/>
        <charset val="238"/>
      </rPr>
      <t>více odpovědí</t>
    </r>
    <r>
      <rPr>
        <sz val="10"/>
        <rFont val="Times New Roman"/>
        <family val="1"/>
        <charset val="238"/>
      </rPr>
      <t>)</t>
    </r>
  </si>
  <si>
    <t>nebo jich je do 5 % orné půdy</t>
  </si>
  <si>
    <t>podsev (podsevové meziplodiny)</t>
  </si>
  <si>
    <t>Jste spokojeni s osevním postupem, který užíváte? Existuje ve vašem podniku více OP? Kolika honné tyto osevní postupy jsou?</t>
  </si>
  <si>
    <t>Zohledňujete při výběru POR také jiné parametry př. účinnost?</t>
  </si>
  <si>
    <t>V případě, že provádíte vlastní pozorování, máte k dispozici data z meteostanic a nástroje monitoringu škodlivých organismů (ŠO)?</t>
  </si>
  <si>
    <t xml:space="preserve">jiné (jaké): </t>
  </si>
  <si>
    <t xml:space="preserve">jiná (jaká): </t>
  </si>
  <si>
    <r>
      <t>Dodáváte vlastní nebo získaná statková hnojiva</t>
    </r>
    <r>
      <rPr>
        <sz val="11"/>
        <rFont val="Calibri"/>
        <family val="2"/>
        <charset val="238"/>
        <scheme val="minor"/>
      </rPr>
      <t xml:space="preserve"> do </t>
    </r>
    <r>
      <rPr>
        <sz val="10"/>
        <rFont val="Times New Roman"/>
        <family val="1"/>
        <charset val="238"/>
      </rPr>
      <t>BPS?            (U konkrétních druhů uveďte,</t>
    </r>
    <r>
      <rPr>
        <u/>
        <sz val="10"/>
        <rFont val="Times New Roman"/>
        <family val="1"/>
        <charset val="238"/>
      </rPr>
      <t xml:space="preserve"> kolik tun jde do BPS a kolik je to % z jejich celkového množství</t>
    </r>
    <r>
      <rPr>
        <sz val="10"/>
        <rFont val="Times New Roman"/>
        <family val="1"/>
        <charset val="238"/>
      </rPr>
      <t>)</t>
    </r>
  </si>
  <si>
    <t>Aplikujete na svých pozemcích některá další statková nebo organická hnojiva v odpovídající dávce?</t>
  </si>
  <si>
    <r>
      <t xml:space="preserve">Uveďte která, jak často (př. 1x/4 roky) a kolik % plochy orné půdy jimi přibližně ročně vyhnojíte.                                  (možných </t>
    </r>
    <r>
      <rPr>
        <b/>
        <u/>
        <sz val="10"/>
        <rFont val="Times New Roman"/>
        <family val="1"/>
        <charset val="238"/>
      </rPr>
      <t>více odpovědí</t>
    </r>
    <r>
      <rPr>
        <sz val="10"/>
        <rFont val="Times New Roman"/>
        <family val="1"/>
        <charset val="238"/>
      </rPr>
      <t>)</t>
    </r>
  </si>
  <si>
    <r>
      <t xml:space="preserve">Jaká opatření používáte ke zlepšení nebo udržení stavu pH   na orné půdě?                                                     (možných </t>
    </r>
    <r>
      <rPr>
        <b/>
        <u/>
        <sz val="10"/>
        <color theme="1"/>
        <rFont val="Times New Roman"/>
        <family val="1"/>
        <charset val="238"/>
      </rPr>
      <t>více odpovědí</t>
    </r>
    <r>
      <rPr>
        <sz val="10"/>
        <color theme="1"/>
        <rFont val="Times New Roman"/>
        <family val="1"/>
        <charset val="238"/>
      </rPr>
      <t>)</t>
    </r>
  </si>
  <si>
    <t>Kolik ha plochy zaujímaly v letošním roce vyjmenované plodiny v případě, že jsou subjektem pěstovány?        (data uvedená z LPIS)</t>
  </si>
  <si>
    <t>q)</t>
  </si>
  <si>
    <t>výběr plodin s odpovídající ochrannou funkcí, které lze pěstovat bez omezení</t>
  </si>
  <si>
    <t>pro monitoring ŠO jsou využívány:</t>
  </si>
  <si>
    <t xml:space="preserve">      Ano, mám k dispozici data z vlastní/ch a/nebo místní/ch meteostanice/c</t>
  </si>
  <si>
    <t xml:space="preserve">DDD je prováděno:             </t>
  </si>
  <si>
    <t xml:space="preserve">     před naskladněním (prazdný sklad):      preventivně</t>
  </si>
  <si>
    <t xml:space="preserve">     během skladování:      preventivně</t>
  </si>
  <si>
    <t xml:space="preserve">                                        na základě monitoringu ŠO</t>
  </si>
  <si>
    <t xml:space="preserve">      využíváme /      nevyužíváme služby DDD firmy</t>
  </si>
  <si>
    <t xml:space="preserve">      sklady neošetřujeme /        nemáme</t>
  </si>
  <si>
    <t xml:space="preserve"> </t>
  </si>
  <si>
    <t>Máte-li vlastní skladové prostory, provádite jejich pravidelnou deratizaci, dezinfekci, dezinsekci (DDD)?</t>
  </si>
  <si>
    <r>
      <t xml:space="preserve">V případě, že meziplodiny pěstujete, vyberte, které využíváte.          (možných </t>
    </r>
    <r>
      <rPr>
        <b/>
        <u/>
        <sz val="10"/>
        <rFont val="Times New Roman"/>
        <family val="1"/>
        <charset val="238"/>
      </rPr>
      <t>více odpovědí</t>
    </r>
    <r>
      <rPr>
        <sz val="10"/>
        <rFont val="Times New Roman"/>
        <family val="1"/>
        <charset val="238"/>
      </rPr>
      <t>)</t>
    </r>
  </si>
  <si>
    <t xml:space="preserve">      modré lepové desky (obilniny)       žluté lepové desky (obilniny, řepka)</t>
  </si>
  <si>
    <t xml:space="preserve">       pozorování dle přímých metod monitoringu dostupných na RL portále</t>
  </si>
  <si>
    <t xml:space="preserve">       určování míry výskytu ŠO v porostu dle vlastních metod sledování:</t>
  </si>
  <si>
    <t xml:space="preserve">                                                                 na základě monitoringu 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</si>
</sst>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charset val="238"/>
    </font>
    <font>
      <sz val="10"/>
      <color theme="1"/>
      <name val="Times New Roman"/>
      <family val="1"/>
    </font>
    <font>
      <sz val="7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</borders>
  <cellStyleXfs count="1">
    <xf numFmtId="0" fontId="0" fillId="0" borderId="0"/>
  </cellStyleXfs>
  <cellXfs count="567">
    <xf numFmtId="0" fontId="0" fillId="0" borderId="0" xfId="0"/>
    <xf numFmtId="0" fontId="0" fillId="0" borderId="0" xfId="0" applyAlignment="1">
      <alignment vertical="top"/>
    </xf>
    <xf numFmtId="0" fontId="0" fillId="0" borderId="0" xfId="0" applyBorder="1"/>
    <xf numFmtId="0" fontId="5" fillId="2" borderId="1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12" xfId="0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8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top" wrapText="1"/>
    </xf>
    <xf numFmtId="0" fontId="5" fillId="0" borderId="8" xfId="0" applyFont="1" applyBorder="1" applyAlignment="1">
      <alignment vertical="center" wrapText="1"/>
    </xf>
    <xf numFmtId="0" fontId="0" fillId="0" borderId="0" xfId="0" applyAlignment="1">
      <alignment vertical="top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0" xfId="0"/>
    <xf numFmtId="0" fontId="9" fillId="0" borderId="0" xfId="0" applyFont="1"/>
    <xf numFmtId="0" fontId="0" fillId="0" borderId="0" xfId="0" applyAlignment="1">
      <alignment vertical="top"/>
    </xf>
    <xf numFmtId="0" fontId="0" fillId="0" borderId="0" xfId="0"/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0" fillId="6" borderId="0" xfId="0" applyFill="1" applyAlignment="1">
      <alignment horizontal="center"/>
    </xf>
    <xf numFmtId="0" fontId="2" fillId="0" borderId="34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0" fillId="0" borderId="0" xfId="0"/>
    <xf numFmtId="0" fontId="9" fillId="2" borderId="21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vertical="center" wrapText="1"/>
    </xf>
    <xf numFmtId="0" fontId="9" fillId="7" borderId="22" xfId="0" applyFont="1" applyFill="1" applyBorder="1" applyAlignment="1">
      <alignment vertical="center" wrapText="1"/>
    </xf>
    <xf numFmtId="0" fontId="9" fillId="7" borderId="23" xfId="0" applyFont="1" applyFill="1" applyBorder="1" applyAlignment="1">
      <alignment vertical="center" wrapText="1"/>
    </xf>
    <xf numFmtId="0" fontId="9" fillId="2" borderId="34" xfId="0" applyFont="1" applyFill="1" applyBorder="1" applyAlignment="1">
      <alignment vertical="center" wrapText="1"/>
    </xf>
    <xf numFmtId="0" fontId="9" fillId="0" borderId="47" xfId="0" applyFont="1" applyFill="1" applyBorder="1" applyAlignment="1">
      <alignment vertical="center" wrapText="1"/>
    </xf>
    <xf numFmtId="0" fontId="9" fillId="2" borderId="47" xfId="0" applyFont="1" applyFill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52" xfId="0" applyFont="1" applyBorder="1" applyAlignment="1">
      <alignment vertical="center" wrapText="1"/>
    </xf>
    <xf numFmtId="0" fontId="2" fillId="0" borderId="56" xfId="0" applyFont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center" wrapText="1"/>
    </xf>
    <xf numFmtId="0" fontId="6" fillId="2" borderId="29" xfId="0" applyFont="1" applyFill="1" applyBorder="1" applyAlignment="1">
      <alignment vertical="center" wrapText="1"/>
    </xf>
    <xf numFmtId="0" fontId="6" fillId="2" borderId="49" xfId="0" applyFont="1" applyFill="1" applyBorder="1" applyAlignment="1">
      <alignment vertical="center" wrapText="1"/>
    </xf>
    <xf numFmtId="0" fontId="6" fillId="2" borderId="52" xfId="0" applyFont="1" applyFill="1" applyBorder="1" applyAlignment="1">
      <alignment vertical="center" wrapText="1"/>
    </xf>
    <xf numFmtId="0" fontId="9" fillId="2" borderId="52" xfId="0" applyFont="1" applyFill="1" applyBorder="1" applyAlignment="1">
      <alignment vertical="center" wrapText="1"/>
    </xf>
    <xf numFmtId="0" fontId="6" fillId="2" borderId="51" xfId="0" applyFont="1" applyFill="1" applyBorder="1" applyAlignment="1">
      <alignment vertical="center" wrapText="1"/>
    </xf>
    <xf numFmtId="0" fontId="6" fillId="2" borderId="41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right" vertical="center" wrapText="1"/>
    </xf>
    <xf numFmtId="0" fontId="2" fillId="3" borderId="29" xfId="0" applyFont="1" applyFill="1" applyBorder="1" applyAlignment="1">
      <alignment horizontal="right" vertical="center" wrapText="1"/>
    </xf>
    <xf numFmtId="0" fontId="2" fillId="3" borderId="37" xfId="0" applyFont="1" applyFill="1" applyBorder="1" applyAlignment="1">
      <alignment horizontal="right" vertical="center" wrapText="1"/>
    </xf>
    <xf numFmtId="0" fontId="2" fillId="0" borderId="41" xfId="0" applyFont="1" applyBorder="1" applyAlignment="1">
      <alignment horizontal="right" vertical="center" wrapText="1"/>
    </xf>
    <xf numFmtId="0" fontId="11" fillId="0" borderId="29" xfId="0" applyFont="1" applyBorder="1" applyAlignment="1">
      <alignment horizontal="right" vertical="center" wrapText="1"/>
    </xf>
    <xf numFmtId="0" fontId="2" fillId="0" borderId="37" xfId="0" applyFont="1" applyBorder="1" applyAlignment="1">
      <alignment horizontal="right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2" borderId="47" xfId="0" applyFont="1" applyFill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71" xfId="0" applyFont="1" applyBorder="1" applyAlignment="1">
      <alignment vertical="center" wrapText="1"/>
    </xf>
    <xf numFmtId="0" fontId="9" fillId="0" borderId="65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  <xf numFmtId="0" fontId="12" fillId="2" borderId="26" xfId="0" applyFont="1" applyFill="1" applyBorder="1" applyAlignment="1">
      <alignment vertical="center" wrapText="1"/>
    </xf>
    <xf numFmtId="0" fontId="12" fillId="2" borderId="29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center" wrapText="1"/>
    </xf>
    <xf numFmtId="0" fontId="6" fillId="2" borderId="37" xfId="0" applyFont="1" applyFill="1" applyBorder="1" applyAlignment="1">
      <alignment vertical="center" wrapText="1"/>
    </xf>
    <xf numFmtId="0" fontId="12" fillId="2" borderId="37" xfId="0" applyFont="1" applyFill="1" applyBorder="1" applyAlignment="1">
      <alignment vertical="center" wrapText="1"/>
    </xf>
    <xf numFmtId="0" fontId="12" fillId="2" borderId="18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0" fontId="12" fillId="2" borderId="20" xfId="0" applyFont="1" applyFill="1" applyBorder="1" applyAlignment="1">
      <alignment vertical="center" wrapText="1"/>
    </xf>
    <xf numFmtId="0" fontId="9" fillId="2" borderId="60" xfId="0" applyFont="1" applyFill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73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76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 wrapText="1"/>
    </xf>
    <xf numFmtId="0" fontId="0" fillId="0" borderId="0" xfId="0"/>
    <xf numFmtId="0" fontId="6" fillId="2" borderId="25" xfId="0" applyFont="1" applyFill="1" applyBorder="1" applyAlignment="1">
      <alignment vertical="center" wrapText="1"/>
    </xf>
    <xf numFmtId="0" fontId="6" fillId="2" borderId="28" xfId="0" applyFont="1" applyFill="1" applyBorder="1" applyAlignment="1">
      <alignment vertical="center" wrapText="1"/>
    </xf>
    <xf numFmtId="0" fontId="6" fillId="2" borderId="36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5" fillId="8" borderId="8" xfId="0" applyFont="1" applyFill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7" fillId="3" borderId="26" xfId="0" applyFont="1" applyFill="1" applyBorder="1"/>
    <xf numFmtId="0" fontId="7" fillId="3" borderId="29" xfId="0" applyFont="1" applyFill="1" applyBorder="1"/>
    <xf numFmtId="0" fontId="7" fillId="3" borderId="32" xfId="0" applyFont="1" applyFill="1" applyBorder="1"/>
    <xf numFmtId="0" fontId="8" fillId="0" borderId="24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5" fillId="8" borderId="56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14" xfId="0" applyBorder="1" applyAlignment="1"/>
    <xf numFmtId="0" fontId="2" fillId="8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0" fillId="8" borderId="3" xfId="0" applyFill="1" applyBorder="1" applyAlignment="1">
      <alignment horizontal="left" vertical="center" wrapText="1"/>
    </xf>
    <xf numFmtId="0" fontId="0" fillId="0" borderId="0" xfId="0" applyAlignment="1">
      <alignment horizontal="justify" vertical="center"/>
    </xf>
    <xf numFmtId="0" fontId="2" fillId="8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5" fillId="0" borderId="9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Alignment="1">
      <alignment vertical="top"/>
    </xf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9" borderId="2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9" borderId="2" xfId="0" applyFill="1" applyBorder="1" applyAlignment="1"/>
    <xf numFmtId="0" fontId="9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9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4" fillId="0" borderId="15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23" fillId="0" borderId="28" xfId="0" applyFont="1" applyBorder="1" applyAlignment="1">
      <alignment vertical="center" wrapText="1"/>
    </xf>
    <xf numFmtId="0" fontId="2" fillId="4" borderId="75" xfId="0" applyFont="1" applyFill="1" applyBorder="1" applyAlignment="1">
      <alignment horizontal="right" vertical="center" wrapText="1"/>
    </xf>
    <xf numFmtId="0" fontId="0" fillId="0" borderId="79" xfId="0" applyBorder="1" applyAlignment="1">
      <alignment vertical="center" wrapText="1"/>
    </xf>
    <xf numFmtId="0" fontId="2" fillId="4" borderId="28" xfId="0" applyFont="1" applyFill="1" applyBorder="1" applyAlignment="1">
      <alignment vertical="center" wrapText="1"/>
    </xf>
    <xf numFmtId="0" fontId="0" fillId="4" borderId="28" xfId="0" applyFill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5" fillId="0" borderId="5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" fillId="4" borderId="77" xfId="0" applyFont="1" applyFill="1" applyBorder="1" applyAlignment="1">
      <alignment vertical="center" wrapText="1"/>
    </xf>
    <xf numFmtId="0" fontId="0" fillId="4" borderId="31" xfId="0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0" fillId="0" borderId="2" xfId="0" applyBorder="1" applyAlignment="1"/>
    <xf numFmtId="0" fontId="2" fillId="0" borderId="54" xfId="0" applyFont="1" applyBorder="1" applyAlignment="1">
      <alignment vertical="center" wrapText="1"/>
    </xf>
    <xf numFmtId="0" fontId="2" fillId="0" borderId="5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4" borderId="74" xfId="0" applyFont="1" applyFill="1" applyBorder="1" applyAlignment="1">
      <alignment horizontal="right" vertical="center" wrapText="1"/>
    </xf>
    <xf numFmtId="0" fontId="0" fillId="4" borderId="58" xfId="0" applyFill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2" fillId="4" borderId="30" xfId="0" applyFont="1" applyFill="1" applyBorder="1" applyAlignment="1">
      <alignment vertical="center" wrapText="1"/>
    </xf>
    <xf numFmtId="0" fontId="2" fillId="0" borderId="57" xfId="0" applyFont="1" applyBorder="1" applyAlignment="1">
      <alignment vertical="center" wrapText="1"/>
    </xf>
    <xf numFmtId="0" fontId="0" fillId="0" borderId="78" xfId="0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2" fillId="4" borderId="31" xfId="0" applyFont="1" applyFill="1" applyBorder="1" applyAlignment="1">
      <alignment vertical="center" wrapText="1"/>
    </xf>
    <xf numFmtId="0" fontId="2" fillId="4" borderId="32" xfId="0" applyFont="1" applyFill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15" fillId="0" borderId="28" xfId="0" applyFont="1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15" xfId="0" applyBorder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5" fillId="0" borderId="53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28" xfId="0" applyFont="1" applyBorder="1" applyAlignment="1">
      <alignment vertical="center" wrapText="1"/>
    </xf>
    <xf numFmtId="0" fontId="2" fillId="4" borderId="58" xfId="0" applyFont="1" applyFill="1" applyBorder="1" applyAlignment="1">
      <alignment vertical="center" wrapText="1"/>
    </xf>
    <xf numFmtId="0" fontId="0" fillId="0" borderId="15" xfId="0" applyBorder="1" applyAlignment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2" xfId="0" applyFont="1" applyBorder="1" applyAlignment="1">
      <alignment vertical="center" wrapText="1"/>
    </xf>
    <xf numFmtId="0" fontId="2" fillId="0" borderId="50" xfId="0" applyFont="1" applyBorder="1" applyAlignment="1">
      <alignment vertical="center" wrapText="1"/>
    </xf>
    <xf numFmtId="0" fontId="2" fillId="0" borderId="64" xfId="0" applyFont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3" borderId="27" xfId="0" applyFont="1" applyFill="1" applyBorder="1" applyAlignment="1">
      <alignment horizontal="right" vertical="center" wrapText="1"/>
    </xf>
    <xf numFmtId="0" fontId="2" fillId="3" borderId="29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right" vertical="center" wrapText="1"/>
    </xf>
    <xf numFmtId="0" fontId="2" fillId="3" borderId="37" xfId="0" applyFont="1" applyFill="1" applyBorder="1" applyAlignment="1">
      <alignment horizontal="right" vertical="center" wrapText="1"/>
    </xf>
    <xf numFmtId="0" fontId="2" fillId="0" borderId="43" xfId="0" applyFont="1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2" fillId="7" borderId="9" xfId="0" applyFont="1" applyFill="1" applyBorder="1" applyAlignment="1">
      <alignment vertical="center" wrapText="1"/>
    </xf>
    <xf numFmtId="0" fontId="0" fillId="7" borderId="5" xfId="0" applyFill="1" applyBorder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5" fillId="0" borderId="102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15" fillId="0" borderId="103" xfId="0" applyFont="1" applyBorder="1" applyAlignment="1">
      <alignment vertical="top" wrapText="1"/>
    </xf>
    <xf numFmtId="0" fontId="0" fillId="0" borderId="103" xfId="0" applyBorder="1" applyAlignment="1">
      <alignment vertical="top" wrapText="1"/>
    </xf>
    <xf numFmtId="0" fontId="0" fillId="0" borderId="104" xfId="0" applyBorder="1" applyAlignment="1">
      <alignment vertical="top" wrapText="1"/>
    </xf>
    <xf numFmtId="0" fontId="2" fillId="0" borderId="68" xfId="0" applyFont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  <xf numFmtId="0" fontId="2" fillId="0" borderId="66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41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0" borderId="37" xfId="0" applyFont="1" applyBorder="1" applyAlignment="1">
      <alignment horizontal="right" vertical="center" wrapText="1"/>
    </xf>
    <xf numFmtId="0" fontId="2" fillId="3" borderId="24" xfId="0" applyFont="1" applyFill="1" applyBorder="1" applyAlignment="1">
      <alignment horizontal="right" vertical="center" wrapText="1"/>
    </xf>
    <xf numFmtId="0" fontId="2" fillId="3" borderId="26" xfId="0" applyFont="1" applyFill="1" applyBorder="1" applyAlignment="1">
      <alignment horizontal="right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42" xfId="0" applyFont="1" applyBorder="1" applyAlignment="1">
      <alignment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41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2" fillId="0" borderId="48" xfId="0" applyFont="1" applyBorder="1" applyAlignment="1">
      <alignment vertical="center" wrapText="1"/>
    </xf>
    <xf numFmtId="0" fontId="2" fillId="0" borderId="49" xfId="0" applyFont="1" applyBorder="1" applyAlignment="1">
      <alignment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6" fillId="2" borderId="30" xfId="0" applyFont="1" applyFill="1" applyBorder="1" applyAlignment="1">
      <alignment vertical="center" wrapText="1"/>
    </xf>
    <xf numFmtId="0" fontId="6" fillId="2" borderId="31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vertical="center" wrapText="1"/>
    </xf>
    <xf numFmtId="0" fontId="2" fillId="0" borderId="62" xfId="0" applyFont="1" applyBorder="1" applyAlignment="1">
      <alignment vertical="center" wrapText="1"/>
    </xf>
    <xf numFmtId="0" fontId="2" fillId="0" borderId="67" xfId="0" applyFont="1" applyBorder="1" applyAlignment="1">
      <alignment vertical="center" wrapText="1"/>
    </xf>
    <xf numFmtId="0" fontId="2" fillId="0" borderId="63" xfId="0" applyFont="1" applyBorder="1" applyAlignment="1">
      <alignment vertical="center" wrapText="1"/>
    </xf>
    <xf numFmtId="0" fontId="0" fillId="3" borderId="28" xfId="0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vertical="center" wrapText="1"/>
    </xf>
    <xf numFmtId="0" fontId="6" fillId="2" borderId="28" xfId="0" applyFont="1" applyFill="1" applyBorder="1" applyAlignment="1">
      <alignment vertical="center" wrapText="1"/>
    </xf>
    <xf numFmtId="0" fontId="6" fillId="2" borderId="29" xfId="0" applyFont="1" applyFill="1" applyBorder="1" applyAlignment="1">
      <alignment vertical="center" wrapText="1"/>
    </xf>
    <xf numFmtId="0" fontId="6" fillId="2" borderId="50" xfId="0" applyFont="1" applyFill="1" applyBorder="1" applyAlignment="1">
      <alignment vertical="center" wrapText="1"/>
    </xf>
    <xf numFmtId="0" fontId="6" fillId="2" borderId="64" xfId="0" applyFont="1" applyFill="1" applyBorder="1" applyAlignment="1">
      <alignment vertical="center" wrapText="1"/>
    </xf>
    <xf numFmtId="0" fontId="6" fillId="2" borderId="51" xfId="0" applyFont="1" applyFill="1" applyBorder="1" applyAlignment="1">
      <alignment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6" fillId="2" borderId="39" xfId="0" applyFont="1" applyFill="1" applyBorder="1" applyAlignment="1">
      <alignment vertical="center" wrapText="1"/>
    </xf>
    <xf numFmtId="0" fontId="6" fillId="2" borderId="41" xfId="0" applyFont="1" applyFill="1" applyBorder="1" applyAlignment="1">
      <alignment vertical="center" wrapText="1"/>
    </xf>
    <xf numFmtId="0" fontId="10" fillId="2" borderId="39" xfId="0" applyFont="1" applyFill="1" applyBorder="1" applyAlignment="1">
      <alignment vertical="center" wrapText="1"/>
    </xf>
    <xf numFmtId="0" fontId="10" fillId="2" borderId="40" xfId="0" applyFont="1" applyFill="1" applyBorder="1" applyAlignment="1">
      <alignment vertical="center" wrapText="1"/>
    </xf>
    <xf numFmtId="0" fontId="10" fillId="2" borderId="41" xfId="0" applyFont="1" applyFill="1" applyBorder="1" applyAlignment="1">
      <alignment vertical="center" wrapText="1"/>
    </xf>
    <xf numFmtId="0" fontId="6" fillId="2" borderId="40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62" xfId="0" applyFont="1" applyFill="1" applyBorder="1" applyAlignment="1">
      <alignment vertical="center" wrapText="1"/>
    </xf>
    <xf numFmtId="0" fontId="6" fillId="2" borderId="63" xfId="0" applyFont="1" applyFill="1" applyBorder="1" applyAlignment="1">
      <alignment vertical="center" wrapText="1"/>
    </xf>
    <xf numFmtId="0" fontId="6" fillId="2" borderId="48" xfId="0" applyFont="1" applyFill="1" applyBorder="1" applyAlignment="1">
      <alignment vertical="center" wrapText="1"/>
    </xf>
    <xf numFmtId="0" fontId="6" fillId="2" borderId="49" xfId="0" applyFont="1" applyFill="1" applyBorder="1" applyAlignment="1">
      <alignment vertical="center" wrapText="1"/>
    </xf>
    <xf numFmtId="0" fontId="0" fillId="0" borderId="11" xfId="0" applyBorder="1" applyAlignment="1"/>
    <xf numFmtId="0" fontId="0" fillId="0" borderId="12" xfId="0" applyBorder="1" applyAlignment="1"/>
    <xf numFmtId="0" fontId="0" fillId="0" borderId="7" xfId="0" applyBorder="1" applyAlignment="1"/>
    <xf numFmtId="0" fontId="6" fillId="2" borderId="17" xfId="0" applyFont="1" applyFill="1" applyBorder="1" applyAlignment="1">
      <alignment vertical="center" wrapText="1"/>
    </xf>
    <xf numFmtId="0" fontId="0" fillId="0" borderId="45" xfId="0" applyBorder="1" applyAlignment="1"/>
    <xf numFmtId="0" fontId="0" fillId="0" borderId="18" xfId="0" applyBorder="1" applyAlignment="1"/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6" fillId="2" borderId="61" xfId="0" applyFont="1" applyFill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1" fillId="0" borderId="54" xfId="0" applyFont="1" applyBorder="1" applyAlignment="1">
      <alignment vertical="center" wrapText="1"/>
    </xf>
    <xf numFmtId="0" fontId="22" fillId="0" borderId="89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15" fillId="8" borderId="58" xfId="0" applyFont="1" applyFill="1" applyBorder="1" applyAlignment="1">
      <alignment vertical="center" wrapText="1"/>
    </xf>
    <xf numFmtId="0" fontId="23" fillId="8" borderId="58" xfId="0" applyFont="1" applyFill="1" applyBorder="1" applyAlignment="1">
      <alignment vertical="center" wrapText="1"/>
    </xf>
    <xf numFmtId="0" fontId="23" fillId="8" borderId="59" xfId="0" applyFont="1" applyFill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5" fillId="0" borderId="70" xfId="0" applyFont="1" applyBorder="1" applyAlignment="1">
      <alignment vertical="center" wrapText="1"/>
    </xf>
    <xf numFmtId="0" fontId="15" fillId="0" borderId="72" xfId="0" applyFont="1" applyBorder="1" applyAlignment="1">
      <alignment vertical="center" wrapText="1"/>
    </xf>
    <xf numFmtId="0" fontId="15" fillId="0" borderId="71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45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9" fillId="0" borderId="6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2" fillId="8" borderId="38" xfId="0" applyFont="1" applyFill="1" applyBorder="1" applyAlignment="1">
      <alignment horizontal="right" vertical="center" wrapText="1"/>
    </xf>
    <xf numFmtId="0" fontId="2" fillId="8" borderId="22" xfId="0" applyFont="1" applyFill="1" applyBorder="1" applyAlignment="1">
      <alignment horizontal="right" vertical="center" wrapText="1"/>
    </xf>
    <xf numFmtId="0" fontId="2" fillId="8" borderId="52" xfId="0" applyFont="1" applyFill="1" applyBorder="1" applyAlignment="1">
      <alignment horizontal="right" vertical="center" wrapText="1"/>
    </xf>
    <xf numFmtId="0" fontId="2" fillId="8" borderId="34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" fillId="8" borderId="21" xfId="0" applyFont="1" applyFill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70" xfId="0" applyFont="1" applyBorder="1" applyAlignment="1">
      <alignment vertical="center" wrapText="1"/>
    </xf>
    <xf numFmtId="0" fontId="2" fillId="0" borderId="71" xfId="0" applyFont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/>
    </xf>
    <xf numFmtId="0" fontId="0" fillId="0" borderId="69" xfId="0" applyBorder="1" applyAlignment="1">
      <alignment horizontal="left" vertical="center" wrapText="1"/>
    </xf>
    <xf numFmtId="0" fontId="0" fillId="0" borderId="70" xfId="0" applyBorder="1" applyAlignment="1">
      <alignment horizontal="left" vertical="center" wrapText="1"/>
    </xf>
    <xf numFmtId="0" fontId="0" fillId="0" borderId="72" xfId="0" applyBorder="1" applyAlignment="1">
      <alignment horizontal="left" vertical="center" wrapText="1"/>
    </xf>
    <xf numFmtId="0" fontId="2" fillId="0" borderId="69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2" fillId="3" borderId="69" xfId="0" applyFont="1" applyFill="1" applyBorder="1" applyAlignment="1">
      <alignment horizontal="right" vertical="center" wrapText="1"/>
    </xf>
    <xf numFmtId="0" fontId="0" fillId="3" borderId="72" xfId="0" applyFill="1" applyBorder="1" applyAlignment="1">
      <alignment horizontal="right" vertical="center" wrapText="1"/>
    </xf>
    <xf numFmtId="0" fontId="9" fillId="0" borderId="60" xfId="0" applyFont="1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8" borderId="23" xfId="0" applyFont="1" applyFill="1" applyBorder="1" applyAlignment="1">
      <alignment horizontal="right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6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45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2" fillId="0" borderId="72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26" fillId="0" borderId="93" xfId="0" applyFont="1" applyFill="1" applyBorder="1" applyAlignment="1">
      <alignment vertical="center" wrapText="1"/>
    </xf>
    <xf numFmtId="0" fontId="26" fillId="0" borderId="94" xfId="0" applyFont="1" applyBorder="1" applyAlignment="1">
      <alignment vertical="center" wrapText="1"/>
    </xf>
    <xf numFmtId="0" fontId="26" fillId="0" borderId="95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26" fillId="0" borderId="90" xfId="0" applyFont="1" applyFill="1" applyBorder="1" applyAlignment="1">
      <alignment vertical="center" wrapText="1"/>
    </xf>
    <xf numFmtId="0" fontId="26" fillId="0" borderId="91" xfId="0" applyFont="1" applyBorder="1" applyAlignment="1">
      <alignment vertical="center" wrapText="1"/>
    </xf>
    <xf numFmtId="0" fontId="26" fillId="0" borderId="92" xfId="0" applyFont="1" applyBorder="1" applyAlignment="1">
      <alignment vertical="center" wrapText="1"/>
    </xf>
    <xf numFmtId="0" fontId="26" fillId="0" borderId="96" xfId="0" applyFont="1" applyFill="1" applyBorder="1" applyAlignment="1">
      <alignment vertical="center" wrapText="1"/>
    </xf>
    <xf numFmtId="0" fontId="26" fillId="0" borderId="97" xfId="0" applyFont="1" applyBorder="1" applyAlignment="1">
      <alignment vertical="center" wrapText="1"/>
    </xf>
    <xf numFmtId="0" fontId="26" fillId="0" borderId="98" xfId="0" applyFont="1" applyBorder="1" applyAlignment="1">
      <alignment vertical="center" wrapText="1"/>
    </xf>
    <xf numFmtId="0" fontId="23" fillId="0" borderId="91" xfId="0" applyFont="1" applyBorder="1" applyAlignment="1">
      <alignment vertical="center" wrapText="1"/>
    </xf>
    <xf numFmtId="0" fontId="23" fillId="0" borderId="92" xfId="0" applyFont="1" applyBorder="1" applyAlignment="1">
      <alignment vertical="center" wrapText="1"/>
    </xf>
    <xf numFmtId="0" fontId="1" fillId="0" borderId="0" xfId="0" applyFont="1" applyAlignment="1"/>
    <xf numFmtId="0" fontId="8" fillId="0" borderId="4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26" fillId="0" borderId="99" xfId="0" applyFont="1" applyFill="1" applyBorder="1" applyAlignment="1">
      <alignment vertical="center" wrapText="1"/>
    </xf>
    <xf numFmtId="0" fontId="23" fillId="0" borderId="100" xfId="0" applyFont="1" applyFill="1" applyBorder="1" applyAlignment="1">
      <alignment vertical="center" wrapText="1"/>
    </xf>
    <xf numFmtId="0" fontId="23" fillId="0" borderId="101" xfId="0" applyFont="1" applyFill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9" fillId="0" borderId="0" xfId="0" applyFont="1" applyAlignment="1"/>
    <xf numFmtId="0" fontId="8" fillId="5" borderId="80" xfId="0" applyFont="1" applyFill="1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8" fillId="5" borderId="83" xfId="0" applyFont="1" applyFill="1" applyBorder="1" applyAlignment="1">
      <alignment horizontal="left" vertical="center" wrapText="1"/>
    </xf>
    <xf numFmtId="0" fontId="0" fillId="0" borderId="84" xfId="0" applyBorder="1" applyAlignment="1">
      <alignment horizontal="left" vertical="center" wrapText="1"/>
    </xf>
    <xf numFmtId="0" fontId="0" fillId="0" borderId="85" xfId="0" applyBorder="1" applyAlignment="1">
      <alignment horizontal="left" vertical="center" wrapText="1"/>
    </xf>
    <xf numFmtId="0" fontId="26" fillId="0" borderId="24" xfId="0" applyFont="1" applyFill="1" applyBorder="1" applyAlignment="1">
      <alignment vertical="center" wrapText="1"/>
    </xf>
    <xf numFmtId="0" fontId="23" fillId="0" borderId="25" xfId="0" applyFont="1" applyFill="1" applyBorder="1" applyAlignment="1">
      <alignment vertical="center" wrapText="1"/>
    </xf>
    <xf numFmtId="0" fontId="23" fillId="0" borderId="26" xfId="0" applyFont="1" applyFill="1" applyBorder="1" applyAlignment="1">
      <alignment vertical="center" wrapText="1"/>
    </xf>
    <xf numFmtId="0" fontId="26" fillId="0" borderId="27" xfId="0" applyFont="1" applyFill="1" applyBorder="1" applyAlignment="1">
      <alignment vertical="center" wrapText="1"/>
    </xf>
    <xf numFmtId="0" fontId="23" fillId="0" borderId="28" xfId="0" applyFont="1" applyFill="1" applyBorder="1" applyAlignment="1">
      <alignment vertical="center" wrapText="1"/>
    </xf>
    <xf numFmtId="0" fontId="23" fillId="0" borderId="29" xfId="0" applyFont="1" applyFill="1" applyBorder="1" applyAlignment="1">
      <alignment vertical="center" wrapText="1"/>
    </xf>
    <xf numFmtId="0" fontId="23" fillId="0" borderId="30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32" xfId="0" applyFont="1" applyFill="1" applyBorder="1" applyAlignment="1">
      <alignment vertical="center" wrapText="1"/>
    </xf>
    <xf numFmtId="0" fontId="0" fillId="0" borderId="91" xfId="0" applyBorder="1" applyAlignment="1">
      <alignment vertical="center" wrapText="1"/>
    </xf>
    <xf numFmtId="0" fontId="0" fillId="0" borderId="92" xfId="0" applyBorder="1" applyAlignment="1">
      <alignment vertical="center" wrapText="1"/>
    </xf>
    <xf numFmtId="0" fontId="26" fillId="3" borderId="105" xfId="0" applyFont="1" applyFill="1" applyBorder="1" applyAlignment="1">
      <alignment vertical="center" wrapText="1"/>
    </xf>
    <xf numFmtId="0" fontId="26" fillId="3" borderId="106" xfId="0" applyFont="1" applyFill="1" applyBorder="1" applyAlignment="1">
      <alignment vertical="center" wrapText="1"/>
    </xf>
    <xf numFmtId="0" fontId="26" fillId="3" borderId="107" xfId="0" applyFont="1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8" fillId="5" borderId="81" xfId="0" applyFont="1" applyFill="1" applyBorder="1" applyAlignment="1">
      <alignment horizontal="left" vertical="center" wrapText="1"/>
    </xf>
    <xf numFmtId="0" fontId="0" fillId="0" borderId="81" xfId="0" applyBorder="1" applyAlignment="1">
      <alignment horizontal="left" vertical="center" wrapText="1"/>
    </xf>
    <xf numFmtId="0" fontId="0" fillId="0" borderId="82" xfId="0" applyBorder="1" applyAlignment="1">
      <alignment horizontal="left" vertical="center" wrapText="1"/>
    </xf>
    <xf numFmtId="0" fontId="8" fillId="5" borderId="86" xfId="0" applyFont="1" applyFill="1" applyBorder="1" applyAlignment="1">
      <alignment horizontal="left" vertical="center" wrapText="1"/>
    </xf>
    <xf numFmtId="0" fontId="0" fillId="0" borderId="87" xfId="0" applyBorder="1" applyAlignment="1">
      <alignment horizontal="left" vertical="center" wrapText="1"/>
    </xf>
    <xf numFmtId="0" fontId="0" fillId="0" borderId="88" xfId="0" applyBorder="1" applyAlignment="1">
      <alignment horizontal="left" vertical="center" wrapText="1"/>
    </xf>
    <xf numFmtId="0" fontId="26" fillId="0" borderId="10" xfId="0" applyFont="1" applyFill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0" fillId="0" borderId="100" xfId="0" applyBorder="1" applyAlignment="1">
      <alignment vertical="center" wrapText="1"/>
    </xf>
    <xf numFmtId="0" fontId="0" fillId="0" borderId="101" xfId="0" applyBorder="1" applyAlignment="1">
      <alignment vertical="center" wrapText="1"/>
    </xf>
    <xf numFmtId="0" fontId="26" fillId="0" borderId="8" xfId="0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6" fillId="0" borderId="105" xfId="0" applyFont="1" applyFill="1" applyBorder="1" applyAlignment="1">
      <alignment vertical="center" wrapText="1"/>
    </xf>
    <xf numFmtId="0" fontId="0" fillId="0" borderId="106" xfId="0" applyBorder="1" applyAlignment="1">
      <alignment vertical="center" wrapText="1"/>
    </xf>
    <xf numFmtId="0" fontId="0" fillId="0" borderId="107" xfId="0" applyBorder="1" applyAlignment="1">
      <alignment vertical="center" wrapText="1"/>
    </xf>
    <xf numFmtId="0" fontId="0" fillId="0" borderId="97" xfId="0" applyBorder="1" applyAlignment="1">
      <alignment vertical="center" wrapText="1"/>
    </xf>
    <xf numFmtId="0" fontId="0" fillId="0" borderId="98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8585"/>
      <color rgb="FFFF7979"/>
      <color rgb="FFFF5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fmlaLink="vzorec!$C$61" lockText="1" noThreeD="1"/>
</file>

<file path=xl/ctrlProps/ctrlProp104.xml><?xml version="1.0" encoding="utf-8"?>
<formControlPr xmlns="http://schemas.microsoft.com/office/spreadsheetml/2009/9/main" objectType="CheckBox" fmlaLink="vzorec!$C$63" lockText="1" noThreeD="1"/>
</file>

<file path=xl/ctrlProps/ctrlProp105.xml><?xml version="1.0" encoding="utf-8"?>
<formControlPr xmlns="http://schemas.microsoft.com/office/spreadsheetml/2009/9/main" objectType="CheckBox" fmlaLink="vzorec!$C$65" lockText="1" noThreeD="1"/>
</file>

<file path=xl/ctrlProps/ctrlProp106.xml><?xml version="1.0" encoding="utf-8"?>
<formControlPr xmlns="http://schemas.microsoft.com/office/spreadsheetml/2009/9/main" objectType="CheckBox" fmlaLink="vzorec!$C$66" lockText="1" noThreeD="1"/>
</file>

<file path=xl/ctrlProps/ctrlProp107.xml><?xml version="1.0" encoding="utf-8"?>
<formControlPr xmlns="http://schemas.microsoft.com/office/spreadsheetml/2009/9/main" objectType="CheckBox" fmlaLink="vzorec!$C$67" lockText="1" noThreeD="1"/>
</file>

<file path=xl/ctrlProps/ctrlProp108.xml><?xml version="1.0" encoding="utf-8"?>
<formControlPr xmlns="http://schemas.microsoft.com/office/spreadsheetml/2009/9/main" objectType="CheckBox" fmlaLink="vzorec!$C$68" lockText="1" noThreeD="1"/>
</file>

<file path=xl/ctrlProps/ctrlProp109.xml><?xml version="1.0" encoding="utf-8"?>
<formControlPr xmlns="http://schemas.microsoft.com/office/spreadsheetml/2009/9/main" objectType="CheckBox" fmlaLink="vzorec!$C$69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fmlaLink="vzorec!$C$32" lockText="1" noThreeD="1"/>
</file>

<file path=xl/ctrlProps/ctrlProp112.xml><?xml version="1.0" encoding="utf-8"?>
<formControlPr xmlns="http://schemas.microsoft.com/office/spreadsheetml/2009/9/main" objectType="CheckBox" fmlaLink="vzorec!$C$31" lockText="1" noThreeD="1"/>
</file>

<file path=xl/ctrlProps/ctrlProp113.xml><?xml version="1.0" encoding="utf-8"?>
<formControlPr xmlns="http://schemas.microsoft.com/office/spreadsheetml/2009/9/main" objectType="CheckBox" fmlaLink="vzorec!$C$30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vzorec!$C$28" lockText="1" noThreeD="1"/>
</file>

<file path=xl/ctrlProps/ctrlProp116.xml><?xml version="1.0" encoding="utf-8"?>
<formControlPr xmlns="http://schemas.microsoft.com/office/spreadsheetml/2009/9/main" objectType="CheckBox" fmlaLink="vzorec!$C$3" lockText="1" noThreeD="1"/>
</file>

<file path=xl/ctrlProps/ctrlProp117.xml><?xml version="1.0" encoding="utf-8"?>
<formControlPr xmlns="http://schemas.microsoft.com/office/spreadsheetml/2009/9/main" objectType="CheckBox" fmlaLink="vzorec!$C$4" lockText="1" noThreeD="1"/>
</file>

<file path=xl/ctrlProps/ctrlProp118.xml><?xml version="1.0" encoding="utf-8"?>
<formControlPr xmlns="http://schemas.microsoft.com/office/spreadsheetml/2009/9/main" objectType="CheckBox" fmlaLink="vzorec!$C$5" lockText="1" noThreeD="1"/>
</file>

<file path=xl/ctrlProps/ctrlProp119.xml><?xml version="1.0" encoding="utf-8"?>
<formControlPr xmlns="http://schemas.microsoft.com/office/spreadsheetml/2009/9/main" objectType="CheckBox" fmlaLink="vzorec!$C$11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fmlaLink="vzorec!$C$12" lockText="1" noThreeD="1"/>
</file>

<file path=xl/ctrlProps/ctrlProp121.xml><?xml version="1.0" encoding="utf-8"?>
<formControlPr xmlns="http://schemas.microsoft.com/office/spreadsheetml/2009/9/main" objectType="CheckBox" fmlaLink="vzorec!$C$13" lockText="1" noThreeD="1"/>
</file>

<file path=xl/ctrlProps/ctrlProp122.xml><?xml version="1.0" encoding="utf-8"?>
<formControlPr xmlns="http://schemas.microsoft.com/office/spreadsheetml/2009/9/main" objectType="CheckBox" fmlaLink="vzorec!$C$19" lockText="1" noThreeD="1"/>
</file>

<file path=xl/ctrlProps/ctrlProp123.xml><?xml version="1.0" encoding="utf-8"?>
<formControlPr xmlns="http://schemas.microsoft.com/office/spreadsheetml/2009/9/main" objectType="CheckBox" fmlaLink="vzorec!$C$20" lockText="1" noThreeD="1"/>
</file>

<file path=xl/ctrlProps/ctrlProp124.xml><?xml version="1.0" encoding="utf-8"?>
<formControlPr xmlns="http://schemas.microsoft.com/office/spreadsheetml/2009/9/main" objectType="CheckBox" fmlaLink="vzorec!$C$21" lockText="1" noThreeD="1"/>
</file>

<file path=xl/ctrlProps/ctrlProp125.xml><?xml version="1.0" encoding="utf-8"?>
<formControlPr xmlns="http://schemas.microsoft.com/office/spreadsheetml/2009/9/main" objectType="CheckBox" fmlaLink="vzorec!$C$22" lockText="1" noThreeD="1"/>
</file>

<file path=xl/ctrlProps/ctrlProp126.xml><?xml version="1.0" encoding="utf-8"?>
<formControlPr xmlns="http://schemas.microsoft.com/office/spreadsheetml/2009/9/main" objectType="CheckBox" fmlaLink="vzorec!$C$34" lockText="1" noThreeD="1"/>
</file>

<file path=xl/ctrlProps/ctrlProp127.xml><?xml version="1.0" encoding="utf-8"?>
<formControlPr xmlns="http://schemas.microsoft.com/office/spreadsheetml/2009/9/main" objectType="CheckBox" fmlaLink="vzorec!$C$35" lockText="1" noThreeD="1"/>
</file>

<file path=xl/ctrlProps/ctrlProp128.xml><?xml version="1.0" encoding="utf-8"?>
<formControlPr xmlns="http://schemas.microsoft.com/office/spreadsheetml/2009/9/main" objectType="CheckBox" fmlaLink="vzorec!$C$36" lockText="1" noThreeD="1"/>
</file>

<file path=xl/ctrlProps/ctrlProp129.xml><?xml version="1.0" encoding="utf-8"?>
<formControlPr xmlns="http://schemas.microsoft.com/office/spreadsheetml/2009/9/main" objectType="CheckBox" fmlaLink="vzorec!$C$37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fmlaLink="vzorec!$C$38" lockText="1" noThreeD="1"/>
</file>

<file path=xl/ctrlProps/ctrlProp131.xml><?xml version="1.0" encoding="utf-8"?>
<formControlPr xmlns="http://schemas.microsoft.com/office/spreadsheetml/2009/9/main" objectType="CheckBox" fmlaLink="vzorec!$C$39" lockText="1" noThreeD="1"/>
</file>

<file path=xl/ctrlProps/ctrlProp132.xml><?xml version="1.0" encoding="utf-8"?>
<formControlPr xmlns="http://schemas.microsoft.com/office/spreadsheetml/2009/9/main" objectType="CheckBox" fmlaLink="vzorec!$C$40" lockText="1" noThreeD="1"/>
</file>

<file path=xl/ctrlProps/ctrlProp133.xml><?xml version="1.0" encoding="utf-8"?>
<formControlPr xmlns="http://schemas.microsoft.com/office/spreadsheetml/2009/9/main" objectType="CheckBox" fmlaLink="vzorec!$C$41" lockText="1" noThreeD="1"/>
</file>

<file path=xl/ctrlProps/ctrlProp134.xml><?xml version="1.0" encoding="utf-8"?>
<formControlPr xmlns="http://schemas.microsoft.com/office/spreadsheetml/2009/9/main" objectType="CheckBox" fmlaLink="vzorec!$C$42" lockText="1" noThreeD="1"/>
</file>

<file path=xl/ctrlProps/ctrlProp135.xml><?xml version="1.0" encoding="utf-8"?>
<formControlPr xmlns="http://schemas.microsoft.com/office/spreadsheetml/2009/9/main" objectType="CheckBox" fmlaLink="vzorec!$C$43" lockText="1" noThreeD="1"/>
</file>

<file path=xl/ctrlProps/ctrlProp136.xml><?xml version="1.0" encoding="utf-8"?>
<formControlPr xmlns="http://schemas.microsoft.com/office/spreadsheetml/2009/9/main" objectType="CheckBox" fmlaLink="vzorec!$C$44" lockText="1" noThreeD="1"/>
</file>

<file path=xl/ctrlProps/ctrlProp137.xml><?xml version="1.0" encoding="utf-8"?>
<formControlPr xmlns="http://schemas.microsoft.com/office/spreadsheetml/2009/9/main" objectType="CheckBox" fmlaLink="vzorec!$C$45" lockText="1" noThreeD="1"/>
</file>

<file path=xl/ctrlProps/ctrlProp138.xml><?xml version="1.0" encoding="utf-8"?>
<formControlPr xmlns="http://schemas.microsoft.com/office/spreadsheetml/2009/9/main" objectType="CheckBox" fmlaLink="vzorec!$C$52" lockText="1" noThreeD="1"/>
</file>

<file path=xl/ctrlProps/ctrlProp139.xml><?xml version="1.0" encoding="utf-8"?>
<formControlPr xmlns="http://schemas.microsoft.com/office/spreadsheetml/2009/9/main" objectType="CheckBox" fmlaLink="vzorec!$C$53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fmlaLink="vzorec!$C$54" lockText="1" noThreeD="1"/>
</file>

<file path=xl/ctrlProps/ctrlProp141.xml><?xml version="1.0" encoding="utf-8"?>
<formControlPr xmlns="http://schemas.microsoft.com/office/spreadsheetml/2009/9/main" objectType="CheckBox" fmlaLink="vzorec!$C$55" lockText="1" noThreeD="1"/>
</file>

<file path=xl/ctrlProps/ctrlProp142.xml><?xml version="1.0" encoding="utf-8"?>
<formControlPr xmlns="http://schemas.microsoft.com/office/spreadsheetml/2009/9/main" objectType="CheckBox" fmlaLink="vzorec!$C$60" lockText="1" noThreeD="1"/>
</file>

<file path=xl/ctrlProps/ctrlProp143.xml><?xml version="1.0" encoding="utf-8"?>
<formControlPr xmlns="http://schemas.microsoft.com/office/spreadsheetml/2009/9/main" objectType="CheckBox" fmlaLink="vzorec!$C$51" lockText="1" noThreeD="1"/>
</file>

<file path=xl/ctrlProps/ctrlProp144.xml><?xml version="1.0" encoding="utf-8"?>
<formControlPr xmlns="http://schemas.microsoft.com/office/spreadsheetml/2009/9/main" objectType="CheckBox" fmlaLink="vzorec!$D$7" lockText="1" noThreeD="1"/>
</file>

<file path=xl/ctrlProps/ctrlProp145.xml><?xml version="1.0" encoding="utf-8"?>
<formControlPr xmlns="http://schemas.microsoft.com/office/spreadsheetml/2009/9/main" objectType="CheckBox" fmlaLink="vzorec!$D$8" lockText="1" noThreeD="1"/>
</file>

<file path=xl/ctrlProps/ctrlProp146.xml><?xml version="1.0" encoding="utf-8"?>
<formControlPr xmlns="http://schemas.microsoft.com/office/spreadsheetml/2009/9/main" objectType="CheckBox" fmlaLink="vzorec!$D$9" lockText="1" noThreeD="1"/>
</file>

<file path=xl/ctrlProps/ctrlProp147.xml><?xml version="1.0" encoding="utf-8"?>
<formControlPr xmlns="http://schemas.microsoft.com/office/spreadsheetml/2009/9/main" objectType="CheckBox" fmlaLink="vzorec!$D$10" lockText="1" noThreeD="1"/>
</file>

<file path=xl/ctrlProps/ctrlProp148.xml><?xml version="1.0" encoding="utf-8"?>
<formControlPr xmlns="http://schemas.microsoft.com/office/spreadsheetml/2009/9/main" objectType="CheckBox" fmlaLink="vzorec!$D$11" lockText="1" noThreeD="1"/>
</file>

<file path=xl/ctrlProps/ctrlProp149.xml><?xml version="1.0" encoding="utf-8"?>
<formControlPr xmlns="http://schemas.microsoft.com/office/spreadsheetml/2009/9/main" objectType="CheckBox" fmlaLink="vzorec!$D$12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fmlaLink="vzorec!$D$13" lockText="1" noThreeD="1"/>
</file>

<file path=xl/ctrlProps/ctrlProp151.xml><?xml version="1.0" encoding="utf-8"?>
<formControlPr xmlns="http://schemas.microsoft.com/office/spreadsheetml/2009/9/main" objectType="CheckBox" fmlaLink="vzorec!$D$14" lockText="1" noThreeD="1"/>
</file>

<file path=xl/ctrlProps/ctrlProp152.xml><?xml version="1.0" encoding="utf-8"?>
<formControlPr xmlns="http://schemas.microsoft.com/office/spreadsheetml/2009/9/main" objectType="CheckBox" fmlaLink="vzorec!$D$15" lockText="1" noThreeD="1"/>
</file>

<file path=xl/ctrlProps/ctrlProp153.xml><?xml version="1.0" encoding="utf-8"?>
<formControlPr xmlns="http://schemas.microsoft.com/office/spreadsheetml/2009/9/main" objectType="CheckBox" fmlaLink="vzorec!$D$13" lockText="1" noThreeD="1"/>
</file>

<file path=xl/ctrlProps/ctrlProp154.xml><?xml version="1.0" encoding="utf-8"?>
<formControlPr xmlns="http://schemas.microsoft.com/office/spreadsheetml/2009/9/main" objectType="CheckBox" fmlaLink="vzorec!$D$14" lockText="1" noThreeD="1"/>
</file>

<file path=xl/ctrlProps/ctrlProp155.xml><?xml version="1.0" encoding="utf-8"?>
<formControlPr xmlns="http://schemas.microsoft.com/office/spreadsheetml/2009/9/main" objectType="CheckBox" fmlaLink="vzorec!$D$15" lockText="1" noThreeD="1"/>
</file>

<file path=xl/ctrlProps/ctrlProp156.xml><?xml version="1.0" encoding="utf-8"?>
<formControlPr xmlns="http://schemas.microsoft.com/office/spreadsheetml/2009/9/main" objectType="CheckBox" fmlaLink="vzorec!$D$16" lockText="1" noThreeD="1"/>
</file>

<file path=xl/ctrlProps/ctrlProp157.xml><?xml version="1.0" encoding="utf-8"?>
<formControlPr xmlns="http://schemas.microsoft.com/office/spreadsheetml/2009/9/main" objectType="CheckBox" fmlaLink="vzorec!$D$17" lockText="1" noThreeD="1"/>
</file>

<file path=xl/ctrlProps/ctrlProp158.xml><?xml version="1.0" encoding="utf-8"?>
<formControlPr xmlns="http://schemas.microsoft.com/office/spreadsheetml/2009/9/main" objectType="CheckBox" fmlaLink="vzorec!$D$18" lockText="1" noThreeD="1"/>
</file>

<file path=xl/ctrlProps/ctrlProp159.xml><?xml version="1.0" encoding="utf-8"?>
<formControlPr xmlns="http://schemas.microsoft.com/office/spreadsheetml/2009/9/main" objectType="CheckBox" fmlaLink="vzorec!$D$19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fmlaLink="vzorec!$D$20" lockText="1" noThreeD="1"/>
</file>

<file path=xl/ctrlProps/ctrlProp161.xml><?xml version="1.0" encoding="utf-8"?>
<formControlPr xmlns="http://schemas.microsoft.com/office/spreadsheetml/2009/9/main" objectType="CheckBox" fmlaLink="vzorec!$D$21" lockText="1" noThreeD="1"/>
</file>

<file path=xl/ctrlProps/ctrlProp162.xml><?xml version="1.0" encoding="utf-8"?>
<formControlPr xmlns="http://schemas.microsoft.com/office/spreadsheetml/2009/9/main" objectType="CheckBox" fmlaLink="vzorec!$D$22" lockText="1" noThreeD="1"/>
</file>

<file path=xl/ctrlProps/ctrlProp163.xml><?xml version="1.0" encoding="utf-8"?>
<formControlPr xmlns="http://schemas.microsoft.com/office/spreadsheetml/2009/9/main" objectType="CheckBox" fmlaLink="vzorec!$D$23" lockText="1" noThreeD="1"/>
</file>

<file path=xl/ctrlProps/ctrlProp164.xml><?xml version="1.0" encoding="utf-8"?>
<formControlPr xmlns="http://schemas.microsoft.com/office/spreadsheetml/2009/9/main" objectType="CheckBox" fmlaLink="vzorec!$D$24" lockText="1" noThreeD="1"/>
</file>

<file path=xl/ctrlProps/ctrlProp165.xml><?xml version="1.0" encoding="utf-8"?>
<formControlPr xmlns="http://schemas.microsoft.com/office/spreadsheetml/2009/9/main" objectType="CheckBox" fmlaLink="vzorec!$D$29" lockText="1" noThreeD="1"/>
</file>

<file path=xl/ctrlProps/ctrlProp166.xml><?xml version="1.0" encoding="utf-8"?>
<formControlPr xmlns="http://schemas.microsoft.com/office/spreadsheetml/2009/9/main" objectType="CheckBox" fmlaLink="vzorec!$D$30" lockText="1" noThreeD="1"/>
</file>

<file path=xl/ctrlProps/ctrlProp167.xml><?xml version="1.0" encoding="utf-8"?>
<formControlPr xmlns="http://schemas.microsoft.com/office/spreadsheetml/2009/9/main" objectType="CheckBox" fmlaLink="vzorec!$D$31" lockText="1" noThreeD="1"/>
</file>

<file path=xl/ctrlProps/ctrlProp168.xml><?xml version="1.0" encoding="utf-8"?>
<formControlPr xmlns="http://schemas.microsoft.com/office/spreadsheetml/2009/9/main" objectType="CheckBox" fmlaLink="vzorec!$D$32" lockText="1" noThreeD="1"/>
</file>

<file path=xl/ctrlProps/ctrlProp169.xml><?xml version="1.0" encoding="utf-8"?>
<formControlPr xmlns="http://schemas.microsoft.com/office/spreadsheetml/2009/9/main" objectType="CheckBox" fmlaLink="vzorec!$D$33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vzorec!$D$34" lockText="1" noThreeD="1"/>
</file>

<file path=xl/ctrlProps/ctrlProp171.xml><?xml version="1.0" encoding="utf-8"?>
<formControlPr xmlns="http://schemas.microsoft.com/office/spreadsheetml/2009/9/main" objectType="CheckBox" fmlaLink="vzorec!$D$25" lockText="1" noThreeD="1"/>
</file>

<file path=xl/ctrlProps/ctrlProp172.xml><?xml version="1.0" encoding="utf-8"?>
<formControlPr xmlns="http://schemas.microsoft.com/office/spreadsheetml/2009/9/main" objectType="CheckBox" fmlaLink="vzorec!$D$26" lockText="1" noThreeD="1"/>
</file>

<file path=xl/ctrlProps/ctrlProp173.xml><?xml version="1.0" encoding="utf-8"?>
<formControlPr xmlns="http://schemas.microsoft.com/office/spreadsheetml/2009/9/main" objectType="CheckBox" fmlaLink="vzorec!$D$27" lockText="1" noThreeD="1"/>
</file>

<file path=xl/ctrlProps/ctrlProp174.xml><?xml version="1.0" encoding="utf-8"?>
<formControlPr xmlns="http://schemas.microsoft.com/office/spreadsheetml/2009/9/main" objectType="CheckBox" fmlaLink="vzorec!$D$3" lockText="1" noThreeD="1"/>
</file>

<file path=xl/ctrlProps/ctrlProp175.xml><?xml version="1.0" encoding="utf-8"?>
<formControlPr xmlns="http://schemas.microsoft.com/office/spreadsheetml/2009/9/main" objectType="CheckBox" fmlaLink="vzorec!$D$5" lockText="1" noThreeD="1"/>
</file>

<file path=xl/ctrlProps/ctrlProp176.xml><?xml version="1.0" encoding="utf-8"?>
<formControlPr xmlns="http://schemas.microsoft.com/office/spreadsheetml/2009/9/main" objectType="CheckBox" fmlaLink="vzorec!$D$28" lockText="1" noThreeD="1"/>
</file>

<file path=xl/ctrlProps/ctrlProp177.xml><?xml version="1.0" encoding="utf-8"?>
<formControlPr xmlns="http://schemas.microsoft.com/office/spreadsheetml/2009/9/main" objectType="CheckBox" fmlaLink="vzorec!$D$29" lockText="1" noThreeD="1"/>
</file>

<file path=xl/ctrlProps/ctrlProp178.xml><?xml version="1.0" encoding="utf-8"?>
<formControlPr xmlns="http://schemas.microsoft.com/office/spreadsheetml/2009/9/main" objectType="CheckBox" fmlaLink="vzorec!$D$30" lockText="1" noThreeD="1"/>
</file>

<file path=xl/ctrlProps/ctrlProp179.xml><?xml version="1.0" encoding="utf-8"?>
<formControlPr xmlns="http://schemas.microsoft.com/office/spreadsheetml/2009/9/main" objectType="CheckBox" fmlaLink="vzorec!$D$31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fmlaLink="vzorec!$D$32" lockText="1" noThreeD="1"/>
</file>

<file path=xl/ctrlProps/ctrlProp181.xml><?xml version="1.0" encoding="utf-8"?>
<formControlPr xmlns="http://schemas.microsoft.com/office/spreadsheetml/2009/9/main" objectType="CheckBox" fmlaLink="vzorec!$D$33" lockText="1" noThreeD="1"/>
</file>

<file path=xl/ctrlProps/ctrlProp182.xml><?xml version="1.0" encoding="utf-8"?>
<formControlPr xmlns="http://schemas.microsoft.com/office/spreadsheetml/2009/9/main" objectType="CheckBox" fmlaLink="vzorec!$D$34" lockText="1" noThreeD="1"/>
</file>

<file path=xl/ctrlProps/ctrlProp183.xml><?xml version="1.0" encoding="utf-8"?>
<formControlPr xmlns="http://schemas.microsoft.com/office/spreadsheetml/2009/9/main" objectType="CheckBox" fmlaLink="vzorec!$D$35" lockText="1" noThreeD="1"/>
</file>

<file path=xl/ctrlProps/ctrlProp184.xml><?xml version="1.0" encoding="utf-8"?>
<formControlPr xmlns="http://schemas.microsoft.com/office/spreadsheetml/2009/9/main" objectType="CheckBox" fmlaLink="vzorec!$D$39" lockText="1" noThreeD="1"/>
</file>

<file path=xl/ctrlProps/ctrlProp185.xml><?xml version="1.0" encoding="utf-8"?>
<formControlPr xmlns="http://schemas.microsoft.com/office/spreadsheetml/2009/9/main" objectType="CheckBox" fmlaLink="vzorec!$D$40" lockText="1" noThreeD="1"/>
</file>

<file path=xl/ctrlProps/ctrlProp186.xml><?xml version="1.0" encoding="utf-8"?>
<formControlPr xmlns="http://schemas.microsoft.com/office/spreadsheetml/2009/9/main" objectType="CheckBox" fmlaLink="vzorec!$D$41" lockText="1" noThreeD="1"/>
</file>

<file path=xl/ctrlProps/ctrlProp187.xml><?xml version="1.0" encoding="utf-8"?>
<formControlPr xmlns="http://schemas.microsoft.com/office/spreadsheetml/2009/9/main" objectType="CheckBox" fmlaLink="vzorec!$D$42" lockText="1" noThreeD="1"/>
</file>

<file path=xl/ctrlProps/ctrlProp188.xml><?xml version="1.0" encoding="utf-8"?>
<formControlPr xmlns="http://schemas.microsoft.com/office/spreadsheetml/2009/9/main" objectType="CheckBox" fmlaLink="vzorec!$D$43" lockText="1" noThreeD="1"/>
</file>

<file path=xl/ctrlProps/ctrlProp189.xml><?xml version="1.0" encoding="utf-8"?>
<formControlPr xmlns="http://schemas.microsoft.com/office/spreadsheetml/2009/9/main" objectType="CheckBox" fmlaLink="vzorec!$D$44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fmlaLink="vzorec!$B$39" lockText="1" noThreeD="1"/>
</file>

<file path=xl/ctrlProps/ctrlProp191.xml><?xml version="1.0" encoding="utf-8"?>
<formControlPr xmlns="http://schemas.microsoft.com/office/spreadsheetml/2009/9/main" objectType="CheckBox" fmlaLink="vzorec!$D$46" lockText="1" noThreeD="1"/>
</file>

<file path=xl/ctrlProps/ctrlProp192.xml><?xml version="1.0" encoding="utf-8"?>
<formControlPr xmlns="http://schemas.microsoft.com/office/spreadsheetml/2009/9/main" objectType="CheckBox" fmlaLink="vzorec!$D$48" lockText="1" noThreeD="1"/>
</file>

<file path=xl/ctrlProps/ctrlProp193.xml><?xml version="1.0" encoding="utf-8"?>
<formControlPr xmlns="http://schemas.microsoft.com/office/spreadsheetml/2009/9/main" objectType="CheckBox" fmlaLink="vzorec!$D$47" lockText="1" noThreeD="1"/>
</file>

<file path=xl/ctrlProps/ctrlProp194.xml><?xml version="1.0" encoding="utf-8"?>
<formControlPr xmlns="http://schemas.microsoft.com/office/spreadsheetml/2009/9/main" objectType="CheckBox" fmlaLink="vzorec!$E$3" lockText="1" noThreeD="1"/>
</file>

<file path=xl/ctrlProps/ctrlProp195.xml><?xml version="1.0" encoding="utf-8"?>
<formControlPr xmlns="http://schemas.microsoft.com/office/spreadsheetml/2009/9/main" objectType="CheckBox" fmlaLink="vzorec!$E$4" lockText="1" noThreeD="1"/>
</file>

<file path=xl/ctrlProps/ctrlProp196.xml><?xml version="1.0" encoding="utf-8"?>
<formControlPr xmlns="http://schemas.microsoft.com/office/spreadsheetml/2009/9/main" objectType="CheckBox" fmlaLink="vzorec!$E$5" lockText="1" noThreeD="1"/>
</file>

<file path=xl/ctrlProps/ctrlProp197.xml><?xml version="1.0" encoding="utf-8"?>
<formControlPr xmlns="http://schemas.microsoft.com/office/spreadsheetml/2009/9/main" objectType="CheckBox" fmlaLink="vzorec!$E$6" lockText="1" noThreeD="1"/>
</file>

<file path=xl/ctrlProps/ctrlProp198.xml><?xml version="1.0" encoding="utf-8"?>
<formControlPr xmlns="http://schemas.microsoft.com/office/spreadsheetml/2009/9/main" objectType="CheckBox" fmlaLink="vzorec!$F$7" lockText="1" noThreeD="1"/>
</file>

<file path=xl/ctrlProps/ctrlProp199.xml><?xml version="1.0" encoding="utf-8"?>
<formControlPr xmlns="http://schemas.microsoft.com/office/spreadsheetml/2009/9/main" objectType="CheckBox" fmlaLink="vzorec!$F$8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fmlaLink="vzorec!$E$9" lockText="1" noThreeD="1"/>
</file>

<file path=xl/ctrlProps/ctrlProp201.xml><?xml version="1.0" encoding="utf-8"?>
<formControlPr xmlns="http://schemas.microsoft.com/office/spreadsheetml/2009/9/main" objectType="CheckBox" fmlaLink="vzorec!$E$10" lockText="1" noThreeD="1"/>
</file>

<file path=xl/ctrlProps/ctrlProp202.xml><?xml version="1.0" encoding="utf-8"?>
<formControlPr xmlns="http://schemas.microsoft.com/office/spreadsheetml/2009/9/main" objectType="CheckBox" fmlaLink="vzorec!$E$11" lockText="1" noThreeD="1"/>
</file>

<file path=xl/ctrlProps/ctrlProp203.xml><?xml version="1.0" encoding="utf-8"?>
<formControlPr xmlns="http://schemas.microsoft.com/office/spreadsheetml/2009/9/main" objectType="CheckBox" fmlaLink="vzorec!$E$12" lockText="1" noThreeD="1"/>
</file>

<file path=xl/ctrlProps/ctrlProp204.xml><?xml version="1.0" encoding="utf-8"?>
<formControlPr xmlns="http://schemas.microsoft.com/office/spreadsheetml/2009/9/main" objectType="CheckBox" fmlaLink="vzorec!$E$13" lockText="1" noThreeD="1"/>
</file>

<file path=xl/ctrlProps/ctrlProp205.xml><?xml version="1.0" encoding="utf-8"?>
<formControlPr xmlns="http://schemas.microsoft.com/office/spreadsheetml/2009/9/main" objectType="CheckBox" fmlaLink="vzorec!$E$14" lockText="1" noThreeD="1"/>
</file>

<file path=xl/ctrlProps/ctrlProp206.xml><?xml version="1.0" encoding="utf-8"?>
<formControlPr xmlns="http://schemas.microsoft.com/office/spreadsheetml/2009/9/main" objectType="CheckBox" fmlaLink="vzorec!$E$15" lockText="1" noThreeD="1"/>
</file>

<file path=xl/ctrlProps/ctrlProp207.xml><?xml version="1.0" encoding="utf-8"?>
<formControlPr xmlns="http://schemas.microsoft.com/office/spreadsheetml/2009/9/main" objectType="CheckBox" fmlaLink="vzorec!$E$16" lockText="1" noThreeD="1"/>
</file>

<file path=xl/ctrlProps/ctrlProp208.xml><?xml version="1.0" encoding="utf-8"?>
<formControlPr xmlns="http://schemas.microsoft.com/office/spreadsheetml/2009/9/main" objectType="CheckBox" fmlaLink="vzorec!$E$17" lockText="1" noThreeD="1"/>
</file>

<file path=xl/ctrlProps/ctrlProp209.xml><?xml version="1.0" encoding="utf-8"?>
<formControlPr xmlns="http://schemas.microsoft.com/office/spreadsheetml/2009/9/main" objectType="CheckBox" fmlaLink="vzorec!$E$18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fmlaLink="vzorec!$E$19" lockText="1" noThreeD="1"/>
</file>

<file path=xl/ctrlProps/ctrlProp211.xml><?xml version="1.0" encoding="utf-8"?>
<formControlPr xmlns="http://schemas.microsoft.com/office/spreadsheetml/2009/9/main" objectType="CheckBox" fmlaLink="vzorec!$E$20" lockText="1" noThreeD="1"/>
</file>

<file path=xl/ctrlProps/ctrlProp212.xml><?xml version="1.0" encoding="utf-8"?>
<formControlPr xmlns="http://schemas.microsoft.com/office/spreadsheetml/2009/9/main" objectType="CheckBox" fmlaLink="vzorec!$E$21" lockText="1" noThreeD="1"/>
</file>

<file path=xl/ctrlProps/ctrlProp213.xml><?xml version="1.0" encoding="utf-8"?>
<formControlPr xmlns="http://schemas.microsoft.com/office/spreadsheetml/2009/9/main" objectType="CheckBox" fmlaLink="vzorec!$E$22" lockText="1" noThreeD="1"/>
</file>

<file path=xl/ctrlProps/ctrlProp214.xml><?xml version="1.0" encoding="utf-8"?>
<formControlPr xmlns="http://schemas.microsoft.com/office/spreadsheetml/2009/9/main" objectType="CheckBox" fmlaLink="vzorec!$E$23" lockText="1" noThreeD="1"/>
</file>

<file path=xl/ctrlProps/ctrlProp215.xml><?xml version="1.0" encoding="utf-8"?>
<formControlPr xmlns="http://schemas.microsoft.com/office/spreadsheetml/2009/9/main" objectType="CheckBox" fmlaLink="vzorec!$E$24" lockText="1" noThreeD="1"/>
</file>

<file path=xl/ctrlProps/ctrlProp216.xml><?xml version="1.0" encoding="utf-8"?>
<formControlPr xmlns="http://schemas.microsoft.com/office/spreadsheetml/2009/9/main" objectType="CheckBox" fmlaLink="vzorec!$E$25" lockText="1" noThreeD="1"/>
</file>

<file path=xl/ctrlProps/ctrlProp217.xml><?xml version="1.0" encoding="utf-8"?>
<formControlPr xmlns="http://schemas.microsoft.com/office/spreadsheetml/2009/9/main" objectType="CheckBox" fmlaLink="vzorec!$E$26" lockText="1" noThreeD="1"/>
</file>

<file path=xl/ctrlProps/ctrlProp218.xml><?xml version="1.0" encoding="utf-8"?>
<formControlPr xmlns="http://schemas.microsoft.com/office/spreadsheetml/2009/9/main" objectType="CheckBox" fmlaLink="vzorec!$E$27" lockText="1" noThreeD="1"/>
</file>

<file path=xl/ctrlProps/ctrlProp219.xml><?xml version="1.0" encoding="utf-8"?>
<formControlPr xmlns="http://schemas.microsoft.com/office/spreadsheetml/2009/9/main" objectType="CheckBox" fmlaLink="vzorec!$E$28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fmlaLink="vzorec!$E$29" lockText="1" noThreeD="1"/>
</file>

<file path=xl/ctrlProps/ctrlProp221.xml><?xml version="1.0" encoding="utf-8"?>
<formControlPr xmlns="http://schemas.microsoft.com/office/spreadsheetml/2009/9/main" objectType="CheckBox" fmlaLink="vzorec!$E$30" lockText="1" noThreeD="1"/>
</file>

<file path=xl/ctrlProps/ctrlProp222.xml><?xml version="1.0" encoding="utf-8"?>
<formControlPr xmlns="http://schemas.microsoft.com/office/spreadsheetml/2009/9/main" objectType="CheckBox" fmlaLink="vzorec!$E$31" lockText="1" noThreeD="1"/>
</file>

<file path=xl/ctrlProps/ctrlProp223.xml><?xml version="1.0" encoding="utf-8"?>
<formControlPr xmlns="http://schemas.microsoft.com/office/spreadsheetml/2009/9/main" objectType="CheckBox" fmlaLink="vzorec!$E$32" lockText="1" noThreeD="1"/>
</file>

<file path=xl/ctrlProps/ctrlProp224.xml><?xml version="1.0" encoding="utf-8"?>
<formControlPr xmlns="http://schemas.microsoft.com/office/spreadsheetml/2009/9/main" objectType="CheckBox" fmlaLink="vzorec!$E$33" lockText="1" noThreeD="1"/>
</file>

<file path=xl/ctrlProps/ctrlProp225.xml><?xml version="1.0" encoding="utf-8"?>
<formControlPr xmlns="http://schemas.microsoft.com/office/spreadsheetml/2009/9/main" objectType="CheckBox" fmlaLink="vzorec!$E$34" lockText="1" noThreeD="1"/>
</file>

<file path=xl/ctrlProps/ctrlProp226.xml><?xml version="1.0" encoding="utf-8"?>
<formControlPr xmlns="http://schemas.microsoft.com/office/spreadsheetml/2009/9/main" objectType="CheckBox" fmlaLink="vzorec!$E$35" lockText="1" noThreeD="1"/>
</file>

<file path=xl/ctrlProps/ctrlProp227.xml><?xml version="1.0" encoding="utf-8"?>
<formControlPr xmlns="http://schemas.microsoft.com/office/spreadsheetml/2009/9/main" objectType="CheckBox" fmlaLink="vzorec!$E$36" lockText="1" noThreeD="1"/>
</file>

<file path=xl/ctrlProps/ctrlProp228.xml><?xml version="1.0" encoding="utf-8"?>
<formControlPr xmlns="http://schemas.microsoft.com/office/spreadsheetml/2009/9/main" objectType="CheckBox" fmlaLink="vzorec!$E$38" lockText="1" noThreeD="1"/>
</file>

<file path=xl/ctrlProps/ctrlProp229.xml><?xml version="1.0" encoding="utf-8"?>
<formControlPr xmlns="http://schemas.microsoft.com/office/spreadsheetml/2009/9/main" objectType="CheckBox" fmlaLink="vzorec!$E$39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fmlaLink="vzorec!$E$40" lockText="1" noThreeD="1"/>
</file>

<file path=xl/ctrlProps/ctrlProp231.xml><?xml version="1.0" encoding="utf-8"?>
<formControlPr xmlns="http://schemas.microsoft.com/office/spreadsheetml/2009/9/main" objectType="CheckBox" fmlaLink="vzorec!$E$41" lockText="1" noThreeD="1"/>
</file>

<file path=xl/ctrlProps/ctrlProp232.xml><?xml version="1.0" encoding="utf-8"?>
<formControlPr xmlns="http://schemas.microsoft.com/office/spreadsheetml/2009/9/main" objectType="CheckBox" fmlaLink="vzorec!$E$42" lockText="1" noThreeD="1"/>
</file>

<file path=xl/ctrlProps/ctrlProp233.xml><?xml version="1.0" encoding="utf-8"?>
<formControlPr xmlns="http://schemas.microsoft.com/office/spreadsheetml/2009/9/main" objectType="CheckBox" fmlaLink="vzorec!$E$43" lockText="1" noThreeD="1"/>
</file>

<file path=xl/ctrlProps/ctrlProp234.xml><?xml version="1.0" encoding="utf-8"?>
<formControlPr xmlns="http://schemas.microsoft.com/office/spreadsheetml/2009/9/main" objectType="CheckBox" fmlaLink="vzorec!$E$44" lockText="1" noThreeD="1"/>
</file>

<file path=xl/ctrlProps/ctrlProp235.xml><?xml version="1.0" encoding="utf-8"?>
<formControlPr xmlns="http://schemas.microsoft.com/office/spreadsheetml/2009/9/main" objectType="CheckBox" fmlaLink="vzorec!$E$45" lockText="1" noThreeD="1"/>
</file>

<file path=xl/ctrlProps/ctrlProp236.xml><?xml version="1.0" encoding="utf-8"?>
<formControlPr xmlns="http://schemas.microsoft.com/office/spreadsheetml/2009/9/main" objectType="CheckBox" fmlaLink="vzorec!$E$46" lockText="1" noThreeD="1"/>
</file>

<file path=xl/ctrlProps/ctrlProp237.xml><?xml version="1.0" encoding="utf-8"?>
<formControlPr xmlns="http://schemas.microsoft.com/office/spreadsheetml/2009/9/main" objectType="CheckBox" fmlaLink="vzorec!$E$47" lockText="1" noThreeD="1"/>
</file>

<file path=xl/ctrlProps/ctrlProp238.xml><?xml version="1.0" encoding="utf-8"?>
<formControlPr xmlns="http://schemas.microsoft.com/office/spreadsheetml/2009/9/main" objectType="CheckBox" fmlaLink="vzorec!$E$48" lockText="1" noThreeD="1"/>
</file>

<file path=xl/ctrlProps/ctrlProp239.xml><?xml version="1.0" encoding="utf-8"?>
<formControlPr xmlns="http://schemas.microsoft.com/office/spreadsheetml/2009/9/main" objectType="CheckBox" fmlaLink="vzorec!$E$49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fmlaLink="vzorec!$E$37" lockText="1" noThreeD="1"/>
</file>

<file path=xl/ctrlProps/ctrlProp241.xml><?xml version="1.0" encoding="utf-8"?>
<formControlPr xmlns="http://schemas.microsoft.com/office/spreadsheetml/2009/9/main" objectType="CheckBox" fmlaLink="vzorec!$E$7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vzorec!$B$3" lockText="1" noThreeD="1"/>
</file>

<file path=xl/ctrlProps/ctrlProp37.xml><?xml version="1.0" encoding="utf-8"?>
<formControlPr xmlns="http://schemas.microsoft.com/office/spreadsheetml/2009/9/main" objectType="CheckBox" fmlaLink="vzorec!$B$4" lockText="1" noThreeD="1"/>
</file>

<file path=xl/ctrlProps/ctrlProp38.xml><?xml version="1.0" encoding="utf-8"?>
<formControlPr xmlns="http://schemas.microsoft.com/office/spreadsheetml/2009/9/main" objectType="CheckBox" fmlaLink="vzorec!$B$5" lockText="1" noThreeD="1"/>
</file>

<file path=xl/ctrlProps/ctrlProp39.xml><?xml version="1.0" encoding="utf-8"?>
<formControlPr xmlns="http://schemas.microsoft.com/office/spreadsheetml/2009/9/main" objectType="CheckBox" fmlaLink="vzorec!$B$6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vzorec!$B$8" lockText="1" noThreeD="1"/>
</file>

<file path=xl/ctrlProps/ctrlProp41.xml><?xml version="1.0" encoding="utf-8"?>
<formControlPr xmlns="http://schemas.microsoft.com/office/spreadsheetml/2009/9/main" objectType="CheckBox" fmlaLink="vzorec!$B$9" lockText="1" noThreeD="1"/>
</file>

<file path=xl/ctrlProps/ctrlProp42.xml><?xml version="1.0" encoding="utf-8"?>
<formControlPr xmlns="http://schemas.microsoft.com/office/spreadsheetml/2009/9/main" objectType="CheckBox" fmlaLink="vzorec!$B$10" lockText="1" noThreeD="1"/>
</file>

<file path=xl/ctrlProps/ctrlProp43.xml><?xml version="1.0" encoding="utf-8"?>
<formControlPr xmlns="http://schemas.microsoft.com/office/spreadsheetml/2009/9/main" objectType="CheckBox" fmlaLink="vzorec!$B$11" lockText="1" noThreeD="1"/>
</file>

<file path=xl/ctrlProps/ctrlProp44.xml><?xml version="1.0" encoding="utf-8"?>
<formControlPr xmlns="http://schemas.microsoft.com/office/spreadsheetml/2009/9/main" objectType="CheckBox" fmlaLink="vzorec!$B$12" lockText="1" noThreeD="1"/>
</file>

<file path=xl/ctrlProps/ctrlProp45.xml><?xml version="1.0" encoding="utf-8"?>
<formControlPr xmlns="http://schemas.microsoft.com/office/spreadsheetml/2009/9/main" objectType="CheckBox" fmlaLink="vzorec!$B$13" lockText="1" noThreeD="1"/>
</file>

<file path=xl/ctrlProps/ctrlProp46.xml><?xml version="1.0" encoding="utf-8"?>
<formControlPr xmlns="http://schemas.microsoft.com/office/spreadsheetml/2009/9/main" objectType="CheckBox" fmlaLink="vzorec!$B$14" lockText="1" noThreeD="1"/>
</file>

<file path=xl/ctrlProps/ctrlProp47.xml><?xml version="1.0" encoding="utf-8"?>
<formControlPr xmlns="http://schemas.microsoft.com/office/spreadsheetml/2009/9/main" objectType="CheckBox" fmlaLink="vzorec!$B$18" lockText="1" noThreeD="1"/>
</file>

<file path=xl/ctrlProps/ctrlProp48.xml><?xml version="1.0" encoding="utf-8"?>
<formControlPr xmlns="http://schemas.microsoft.com/office/spreadsheetml/2009/9/main" objectType="CheckBox" fmlaLink="vzorec!$B$19" lockText="1" noThreeD="1"/>
</file>

<file path=xl/ctrlProps/ctrlProp49.xml><?xml version="1.0" encoding="utf-8"?>
<formControlPr xmlns="http://schemas.microsoft.com/office/spreadsheetml/2009/9/main" objectType="CheckBox" fmlaLink="vzorec!$B$20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vzorec!$B$21" lockText="1" noThreeD="1"/>
</file>

<file path=xl/ctrlProps/ctrlProp51.xml><?xml version="1.0" encoding="utf-8"?>
<formControlPr xmlns="http://schemas.microsoft.com/office/spreadsheetml/2009/9/main" objectType="CheckBox" fmlaLink="vzorec!$B$22" lockText="1" noThreeD="1"/>
</file>

<file path=xl/ctrlProps/ctrlProp52.xml><?xml version="1.0" encoding="utf-8"?>
<formControlPr xmlns="http://schemas.microsoft.com/office/spreadsheetml/2009/9/main" objectType="CheckBox" fmlaLink="vzorec!$B$29" lockText="1" noThreeD="1"/>
</file>

<file path=xl/ctrlProps/ctrlProp53.xml><?xml version="1.0" encoding="utf-8"?>
<formControlPr xmlns="http://schemas.microsoft.com/office/spreadsheetml/2009/9/main" objectType="CheckBox" fmlaLink="vzorec!$B$30" lockText="1" noThreeD="1"/>
</file>

<file path=xl/ctrlProps/ctrlProp54.xml><?xml version="1.0" encoding="utf-8"?>
<formControlPr xmlns="http://schemas.microsoft.com/office/spreadsheetml/2009/9/main" objectType="CheckBox" fmlaLink="vzorec!$B$31" lockText="1" noThreeD="1"/>
</file>

<file path=xl/ctrlProps/ctrlProp55.xml><?xml version="1.0" encoding="utf-8"?>
<formControlPr xmlns="http://schemas.microsoft.com/office/spreadsheetml/2009/9/main" objectType="CheckBox" fmlaLink="vzorec!$B$32" lockText="1" noThreeD="1"/>
</file>

<file path=xl/ctrlProps/ctrlProp56.xml><?xml version="1.0" encoding="utf-8"?>
<formControlPr xmlns="http://schemas.microsoft.com/office/spreadsheetml/2009/9/main" objectType="CheckBox" fmlaLink="vzorec!$B$33" lockText="1" noThreeD="1"/>
</file>

<file path=xl/ctrlProps/ctrlProp57.xml><?xml version="1.0" encoding="utf-8"?>
<formControlPr xmlns="http://schemas.microsoft.com/office/spreadsheetml/2009/9/main" objectType="CheckBox" fmlaLink="vzorec!$B$34" lockText="1" noThreeD="1"/>
</file>

<file path=xl/ctrlProps/ctrlProp58.xml><?xml version="1.0" encoding="utf-8"?>
<formControlPr xmlns="http://schemas.microsoft.com/office/spreadsheetml/2009/9/main" objectType="CheckBox" fmlaLink="vzorec!$B$35" lockText="1" noThreeD="1"/>
</file>

<file path=xl/ctrlProps/ctrlProp59.xml><?xml version="1.0" encoding="utf-8"?>
<formControlPr xmlns="http://schemas.microsoft.com/office/spreadsheetml/2009/9/main" objectType="CheckBox" fmlaLink="vzorec!$B$36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fmlaLink="vzorec!$B$37" lockText="1" noThreeD="1"/>
</file>

<file path=xl/ctrlProps/ctrlProp61.xml><?xml version="1.0" encoding="utf-8"?>
<formControlPr xmlns="http://schemas.microsoft.com/office/spreadsheetml/2009/9/main" objectType="CheckBox" fmlaLink="vzorec!$B$38" lockText="1" noThreeD="1"/>
</file>

<file path=xl/ctrlProps/ctrlProp62.xml><?xml version="1.0" encoding="utf-8"?>
<formControlPr xmlns="http://schemas.microsoft.com/office/spreadsheetml/2009/9/main" objectType="CheckBox" fmlaLink="vzorec!$B$39" lockText="1" noThreeD="1"/>
</file>

<file path=xl/ctrlProps/ctrlProp63.xml><?xml version="1.0" encoding="utf-8"?>
<formControlPr xmlns="http://schemas.microsoft.com/office/spreadsheetml/2009/9/main" objectType="CheckBox" fmlaLink="vzorec!$B$40" lockText="1" noThreeD="1"/>
</file>

<file path=xl/ctrlProps/ctrlProp64.xml><?xml version="1.0" encoding="utf-8"?>
<formControlPr xmlns="http://schemas.microsoft.com/office/spreadsheetml/2009/9/main" objectType="CheckBox" fmlaLink="vzorec!$B$41" lockText="1" noThreeD="1"/>
</file>

<file path=xl/ctrlProps/ctrlProp65.xml><?xml version="1.0" encoding="utf-8"?>
<formControlPr xmlns="http://schemas.microsoft.com/office/spreadsheetml/2009/9/main" objectType="CheckBox" fmlaLink="vzorec!$B$15" lockText="1" noThreeD="1"/>
</file>

<file path=xl/ctrlProps/ctrlProp66.xml><?xml version="1.0" encoding="utf-8"?>
<formControlPr xmlns="http://schemas.microsoft.com/office/spreadsheetml/2009/9/main" objectType="CheckBox" fmlaLink="vzorec!$B$16" lockText="1" noThreeD="1"/>
</file>

<file path=xl/ctrlProps/ctrlProp67.xml><?xml version="1.0" encoding="utf-8"?>
<formControlPr xmlns="http://schemas.microsoft.com/office/spreadsheetml/2009/9/main" objectType="CheckBox" fmlaLink="vzorec!$B$17" lockText="1" noThreeD="1"/>
</file>

<file path=xl/ctrlProps/ctrlProp68.xml><?xml version="1.0" encoding="utf-8"?>
<formControlPr xmlns="http://schemas.microsoft.com/office/spreadsheetml/2009/9/main" objectType="CheckBox" fmlaLink="vzorec!$B$23" lockText="1" noThreeD="1"/>
</file>

<file path=xl/ctrlProps/ctrlProp69.xml><?xml version="1.0" encoding="utf-8"?>
<formControlPr xmlns="http://schemas.microsoft.com/office/spreadsheetml/2009/9/main" objectType="CheckBox" fmlaLink="vzorec!$B$24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vzorec!$B$26" lockText="1" noThreeD="1"/>
</file>

<file path=xl/ctrlProps/ctrlProp71.xml><?xml version="1.0" encoding="utf-8"?>
<formControlPr xmlns="http://schemas.microsoft.com/office/spreadsheetml/2009/9/main" objectType="CheckBox" fmlaLink="vzorec!$B$27" lockText="1" noThreeD="1"/>
</file>

<file path=xl/ctrlProps/ctrlProp72.xml><?xml version="1.0" encoding="utf-8"?>
<formControlPr xmlns="http://schemas.microsoft.com/office/spreadsheetml/2009/9/main" objectType="CheckBox" fmlaLink="vzorec!$B$28" lockText="1" noThreeD="1"/>
</file>

<file path=xl/ctrlProps/ctrlProp73.xml><?xml version="1.0" encoding="utf-8"?>
<formControlPr xmlns="http://schemas.microsoft.com/office/spreadsheetml/2009/9/main" objectType="CheckBox" fmlaLink="vzorec!$B$7" lockText="1" noThreeD="1"/>
</file>

<file path=xl/ctrlProps/ctrlProp74.xml><?xml version="1.0" encoding="utf-8"?>
<formControlPr xmlns="http://schemas.microsoft.com/office/spreadsheetml/2009/9/main" objectType="CheckBox" fmlaLink="vzorec!$B$25" lockText="1" noThreeD="1"/>
</file>

<file path=xl/ctrlProps/ctrlProp75.xml><?xml version="1.0" encoding="utf-8"?>
<formControlPr xmlns="http://schemas.microsoft.com/office/spreadsheetml/2009/9/main" objectType="CheckBox" fmlaLink="vzorec!$B$43" lockText="1" noThreeD="1"/>
</file>

<file path=xl/ctrlProps/ctrlProp76.xml><?xml version="1.0" encoding="utf-8"?>
<formControlPr xmlns="http://schemas.microsoft.com/office/spreadsheetml/2009/9/main" objectType="CheckBox" fmlaLink="vzorec!$B$44" lockText="1" noThreeD="1"/>
</file>

<file path=xl/ctrlProps/ctrlProp77.xml><?xml version="1.0" encoding="utf-8"?>
<formControlPr xmlns="http://schemas.microsoft.com/office/spreadsheetml/2009/9/main" objectType="CheckBox" fmlaLink="vzorec!$B$45" lockText="1" noThreeD="1"/>
</file>

<file path=xl/ctrlProps/ctrlProp78.xml><?xml version="1.0" encoding="utf-8"?>
<formControlPr xmlns="http://schemas.microsoft.com/office/spreadsheetml/2009/9/main" objectType="CheckBox" fmlaLink="vzorec!$A$21" lockText="1" noThreeD="1"/>
</file>

<file path=xl/ctrlProps/ctrlProp79.xml><?xml version="1.0" encoding="utf-8"?>
<formControlPr xmlns="http://schemas.microsoft.com/office/spreadsheetml/2009/9/main" objectType="CheckBox" fmlaLink="vzorec!$B$42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fmlaLink="vzorec!$C$6" lockText="1" noThreeD="1"/>
</file>

<file path=xl/ctrlProps/ctrlProp81.xml><?xml version="1.0" encoding="utf-8"?>
<formControlPr xmlns="http://schemas.microsoft.com/office/spreadsheetml/2009/9/main" objectType="CheckBox" fmlaLink="vzorec!$C$7" lockText="1" noThreeD="1"/>
</file>

<file path=xl/ctrlProps/ctrlProp82.xml><?xml version="1.0" encoding="utf-8"?>
<formControlPr xmlns="http://schemas.microsoft.com/office/spreadsheetml/2009/9/main" objectType="CheckBox" fmlaLink="vzorec!$C$8" lockText="1" noThreeD="1"/>
</file>

<file path=xl/ctrlProps/ctrlProp83.xml><?xml version="1.0" encoding="utf-8"?>
<formControlPr xmlns="http://schemas.microsoft.com/office/spreadsheetml/2009/9/main" objectType="CheckBox" fmlaLink="vzorec!$C$9" lockText="1" noThreeD="1"/>
</file>

<file path=xl/ctrlProps/ctrlProp84.xml><?xml version="1.0" encoding="utf-8"?>
<formControlPr xmlns="http://schemas.microsoft.com/office/spreadsheetml/2009/9/main" objectType="CheckBox" fmlaLink="vzorec!$C$10" lockText="1" noThreeD="1"/>
</file>

<file path=xl/ctrlProps/ctrlProp85.xml><?xml version="1.0" encoding="utf-8"?>
<formControlPr xmlns="http://schemas.microsoft.com/office/spreadsheetml/2009/9/main" objectType="CheckBox" fmlaLink="vzorec!$C$14" lockText="1" noThreeD="1"/>
</file>

<file path=xl/ctrlProps/ctrlProp86.xml><?xml version="1.0" encoding="utf-8"?>
<formControlPr xmlns="http://schemas.microsoft.com/office/spreadsheetml/2009/9/main" objectType="CheckBox" fmlaLink="vzorec!$C$15" lockText="1" noThreeD="1"/>
</file>

<file path=xl/ctrlProps/ctrlProp87.xml><?xml version="1.0" encoding="utf-8"?>
<formControlPr xmlns="http://schemas.microsoft.com/office/spreadsheetml/2009/9/main" objectType="CheckBox" fmlaLink="vzorec!$C$16" lockText="1" noThreeD="1"/>
</file>

<file path=xl/ctrlProps/ctrlProp88.xml><?xml version="1.0" encoding="utf-8"?>
<formControlPr xmlns="http://schemas.microsoft.com/office/spreadsheetml/2009/9/main" objectType="CheckBox" fmlaLink="vzorec!$C$17" lockText="1" noThreeD="1"/>
</file>

<file path=xl/ctrlProps/ctrlProp89.xml><?xml version="1.0" encoding="utf-8"?>
<formControlPr xmlns="http://schemas.microsoft.com/office/spreadsheetml/2009/9/main" objectType="CheckBox" fmlaLink="vzorec!$C$18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vzorec!$C$23" lockText="1" noThreeD="1"/>
</file>

<file path=xl/ctrlProps/ctrlProp91.xml><?xml version="1.0" encoding="utf-8"?>
<formControlPr xmlns="http://schemas.microsoft.com/office/spreadsheetml/2009/9/main" objectType="CheckBox" fmlaLink="vzorec!$C$24" lockText="1" noThreeD="1"/>
</file>

<file path=xl/ctrlProps/ctrlProp92.xml><?xml version="1.0" encoding="utf-8"?>
<formControlPr xmlns="http://schemas.microsoft.com/office/spreadsheetml/2009/9/main" objectType="CheckBox" fmlaLink="vzorec!$C$25" lockText="1" noThreeD="1"/>
</file>

<file path=xl/ctrlProps/ctrlProp93.xml><?xml version="1.0" encoding="utf-8"?>
<formControlPr xmlns="http://schemas.microsoft.com/office/spreadsheetml/2009/9/main" objectType="CheckBox" fmlaLink="vzorec!$C$26" lockText="1" noThreeD="1"/>
</file>

<file path=xl/ctrlProps/ctrlProp94.xml><?xml version="1.0" encoding="utf-8"?>
<formControlPr xmlns="http://schemas.microsoft.com/office/spreadsheetml/2009/9/main" objectType="CheckBox" fmlaLink="vzorec!$C$27" lockText="1" noThreeD="1"/>
</file>

<file path=xl/ctrlProps/ctrlProp95.xml><?xml version="1.0" encoding="utf-8"?>
<formControlPr xmlns="http://schemas.microsoft.com/office/spreadsheetml/2009/9/main" objectType="CheckBox" fmlaLink="vzorec!$C$46" lockText="1" noThreeD="1"/>
</file>

<file path=xl/ctrlProps/ctrlProp96.xml><?xml version="1.0" encoding="utf-8"?>
<formControlPr xmlns="http://schemas.microsoft.com/office/spreadsheetml/2009/9/main" objectType="CheckBox" fmlaLink="vzorec!$C$47" lockText="1" noThreeD="1"/>
</file>

<file path=xl/ctrlProps/ctrlProp97.xml><?xml version="1.0" encoding="utf-8"?>
<formControlPr xmlns="http://schemas.microsoft.com/office/spreadsheetml/2009/9/main" objectType="CheckBox" fmlaLink="vzorec!$C$48" lockText="1" noThreeD="1"/>
</file>

<file path=xl/ctrlProps/ctrlProp98.xml><?xml version="1.0" encoding="utf-8"?>
<formControlPr xmlns="http://schemas.microsoft.com/office/spreadsheetml/2009/9/main" objectType="CheckBox" fmlaLink="vzorec!$C$49" lockText="1" noThreeD="1"/>
</file>

<file path=xl/ctrlProps/ctrlProp99.xml><?xml version="1.0" encoding="utf-8"?>
<formControlPr xmlns="http://schemas.microsoft.com/office/spreadsheetml/2009/9/main" objectType="CheckBox" fmlaLink="vzorec!$C$5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12</xdr:row>
          <xdr:rowOff>209550</xdr:rowOff>
        </xdr:from>
        <xdr:to>
          <xdr:col>3</xdr:col>
          <xdr:colOff>361950</xdr:colOff>
          <xdr:row>13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13</xdr:row>
          <xdr:rowOff>0</xdr:rowOff>
        </xdr:from>
        <xdr:to>
          <xdr:col>6</xdr:col>
          <xdr:colOff>638175</xdr:colOff>
          <xdr:row>14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28575</xdr:rowOff>
        </xdr:from>
        <xdr:to>
          <xdr:col>3</xdr:col>
          <xdr:colOff>57150</xdr:colOff>
          <xdr:row>14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14</xdr:row>
          <xdr:rowOff>19050</xdr:rowOff>
        </xdr:from>
        <xdr:to>
          <xdr:col>6</xdr:col>
          <xdr:colOff>19050</xdr:colOff>
          <xdr:row>14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14</xdr:row>
          <xdr:rowOff>19050</xdr:rowOff>
        </xdr:from>
        <xdr:to>
          <xdr:col>8</xdr:col>
          <xdr:colOff>485775</xdr:colOff>
          <xdr:row>14</xdr:row>
          <xdr:rowOff>209550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19</xdr:row>
          <xdr:rowOff>0</xdr:rowOff>
        </xdr:from>
        <xdr:to>
          <xdr:col>2</xdr:col>
          <xdr:colOff>57150</xdr:colOff>
          <xdr:row>20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19</xdr:row>
          <xdr:rowOff>0</xdr:rowOff>
        </xdr:from>
        <xdr:to>
          <xdr:col>3</xdr:col>
          <xdr:colOff>342900</xdr:colOff>
          <xdr:row>20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19</xdr:row>
          <xdr:rowOff>0</xdr:rowOff>
        </xdr:from>
        <xdr:to>
          <xdr:col>6</xdr:col>
          <xdr:colOff>66675</xdr:colOff>
          <xdr:row>20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</xdr:row>
          <xdr:rowOff>0</xdr:rowOff>
        </xdr:from>
        <xdr:to>
          <xdr:col>8</xdr:col>
          <xdr:colOff>209550</xdr:colOff>
          <xdr:row>20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19</xdr:row>
          <xdr:rowOff>209550</xdr:rowOff>
        </xdr:from>
        <xdr:to>
          <xdr:col>3</xdr:col>
          <xdr:colOff>57150</xdr:colOff>
          <xdr:row>20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20</xdr:row>
          <xdr:rowOff>0</xdr:rowOff>
        </xdr:from>
        <xdr:to>
          <xdr:col>5</xdr:col>
          <xdr:colOff>28575</xdr:colOff>
          <xdr:row>21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20</xdr:row>
          <xdr:rowOff>19050</xdr:rowOff>
        </xdr:from>
        <xdr:to>
          <xdr:col>8</xdr:col>
          <xdr:colOff>114300</xdr:colOff>
          <xdr:row>20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20</xdr:row>
          <xdr:rowOff>190500</xdr:rowOff>
        </xdr:from>
        <xdr:to>
          <xdr:col>2</xdr:col>
          <xdr:colOff>66675</xdr:colOff>
          <xdr:row>22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21</xdr:row>
          <xdr:rowOff>19050</xdr:rowOff>
        </xdr:from>
        <xdr:to>
          <xdr:col>4</xdr:col>
          <xdr:colOff>400050</xdr:colOff>
          <xdr:row>21</xdr:row>
          <xdr:rowOff>190500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23</xdr:row>
          <xdr:rowOff>209550</xdr:rowOff>
        </xdr:from>
        <xdr:to>
          <xdr:col>2</xdr:col>
          <xdr:colOff>571500</xdr:colOff>
          <xdr:row>24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24</xdr:row>
          <xdr:rowOff>0</xdr:rowOff>
        </xdr:from>
        <xdr:to>
          <xdr:col>7</xdr:col>
          <xdr:colOff>438150</xdr:colOff>
          <xdr:row>25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25</xdr:row>
          <xdr:rowOff>0</xdr:rowOff>
        </xdr:from>
        <xdr:to>
          <xdr:col>3</xdr:col>
          <xdr:colOff>371475</xdr:colOff>
          <xdr:row>26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25</xdr:row>
          <xdr:rowOff>0</xdr:rowOff>
        </xdr:from>
        <xdr:to>
          <xdr:col>7</xdr:col>
          <xdr:colOff>400050</xdr:colOff>
          <xdr:row>26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27</xdr:row>
          <xdr:rowOff>19050</xdr:rowOff>
        </xdr:from>
        <xdr:to>
          <xdr:col>3</xdr:col>
          <xdr:colOff>533400</xdr:colOff>
          <xdr:row>27</xdr:row>
          <xdr:rowOff>190500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26</xdr:row>
          <xdr:rowOff>209550</xdr:rowOff>
        </xdr:from>
        <xdr:to>
          <xdr:col>8</xdr:col>
          <xdr:colOff>742950</xdr:colOff>
          <xdr:row>28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28</xdr:row>
          <xdr:rowOff>0</xdr:rowOff>
        </xdr:from>
        <xdr:to>
          <xdr:col>4</xdr:col>
          <xdr:colOff>209550</xdr:colOff>
          <xdr:row>29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26</xdr:row>
          <xdr:rowOff>209550</xdr:rowOff>
        </xdr:from>
        <xdr:to>
          <xdr:col>6</xdr:col>
          <xdr:colOff>628650</xdr:colOff>
          <xdr:row>28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28</xdr:row>
          <xdr:rowOff>19050</xdr:rowOff>
        </xdr:from>
        <xdr:to>
          <xdr:col>8</xdr:col>
          <xdr:colOff>323850</xdr:colOff>
          <xdr:row>28</xdr:row>
          <xdr:rowOff>209550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23</xdr:row>
          <xdr:rowOff>19050</xdr:rowOff>
        </xdr:from>
        <xdr:to>
          <xdr:col>3</xdr:col>
          <xdr:colOff>561975</xdr:colOff>
          <xdr:row>23</xdr:row>
          <xdr:rowOff>209550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209550</xdr:rowOff>
        </xdr:from>
        <xdr:to>
          <xdr:col>6</xdr:col>
          <xdr:colOff>57150</xdr:colOff>
          <xdr:row>23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23</xdr:row>
          <xdr:rowOff>19050</xdr:rowOff>
        </xdr:from>
        <xdr:to>
          <xdr:col>8</xdr:col>
          <xdr:colOff>400050</xdr:colOff>
          <xdr:row>23</xdr:row>
          <xdr:rowOff>209550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22</xdr:row>
          <xdr:rowOff>19050</xdr:rowOff>
        </xdr:from>
        <xdr:to>
          <xdr:col>7</xdr:col>
          <xdr:colOff>361950</xdr:colOff>
          <xdr:row>23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22</xdr:row>
          <xdr:rowOff>0</xdr:rowOff>
        </xdr:from>
        <xdr:to>
          <xdr:col>2</xdr:col>
          <xdr:colOff>266700</xdr:colOff>
          <xdr:row>23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18</xdr:row>
          <xdr:rowOff>19050</xdr:rowOff>
        </xdr:from>
        <xdr:to>
          <xdr:col>8</xdr:col>
          <xdr:colOff>676275</xdr:colOff>
          <xdr:row>18</xdr:row>
          <xdr:rowOff>209550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18</xdr:row>
          <xdr:rowOff>19050</xdr:rowOff>
        </xdr:from>
        <xdr:to>
          <xdr:col>6</xdr:col>
          <xdr:colOff>628650</xdr:colOff>
          <xdr:row>19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18</xdr:row>
          <xdr:rowOff>19050</xdr:rowOff>
        </xdr:from>
        <xdr:to>
          <xdr:col>3</xdr:col>
          <xdr:colOff>476250</xdr:colOff>
          <xdr:row>19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16</xdr:row>
          <xdr:rowOff>57150</xdr:rowOff>
        </xdr:from>
        <xdr:to>
          <xdr:col>6</xdr:col>
          <xdr:colOff>514350</xdr:colOff>
          <xdr:row>16</xdr:row>
          <xdr:rowOff>171450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15</xdr:row>
          <xdr:rowOff>209550</xdr:rowOff>
        </xdr:from>
        <xdr:to>
          <xdr:col>7</xdr:col>
          <xdr:colOff>381000</xdr:colOff>
          <xdr:row>17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16</xdr:row>
          <xdr:rowOff>28575</xdr:rowOff>
        </xdr:from>
        <xdr:to>
          <xdr:col>8</xdr:col>
          <xdr:colOff>133350</xdr:colOff>
          <xdr:row>16</xdr:row>
          <xdr:rowOff>180975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16</xdr:row>
          <xdr:rowOff>19050</xdr:rowOff>
        </xdr:from>
        <xdr:to>
          <xdr:col>8</xdr:col>
          <xdr:colOff>752475</xdr:colOff>
          <xdr:row>16</xdr:row>
          <xdr:rowOff>209550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</xdr:row>
          <xdr:rowOff>19050</xdr:rowOff>
        </xdr:from>
        <xdr:to>
          <xdr:col>4</xdr:col>
          <xdr:colOff>333375</xdr:colOff>
          <xdr:row>3</xdr:row>
          <xdr:rowOff>19050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</xdr:row>
          <xdr:rowOff>0</xdr:rowOff>
        </xdr:from>
        <xdr:to>
          <xdr:col>4</xdr:col>
          <xdr:colOff>333375</xdr:colOff>
          <xdr:row>4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</xdr:row>
          <xdr:rowOff>0</xdr:rowOff>
        </xdr:from>
        <xdr:to>
          <xdr:col>4</xdr:col>
          <xdr:colOff>333375</xdr:colOff>
          <xdr:row>5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5</xdr:row>
          <xdr:rowOff>0</xdr:rowOff>
        </xdr:from>
        <xdr:to>
          <xdr:col>4</xdr:col>
          <xdr:colOff>333375</xdr:colOff>
          <xdr:row>6</xdr:row>
          <xdr:rowOff>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7</xdr:row>
          <xdr:rowOff>0</xdr:rowOff>
        </xdr:from>
        <xdr:to>
          <xdr:col>4</xdr:col>
          <xdr:colOff>333375</xdr:colOff>
          <xdr:row>8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8</xdr:row>
          <xdr:rowOff>0</xdr:rowOff>
        </xdr:from>
        <xdr:to>
          <xdr:col>4</xdr:col>
          <xdr:colOff>333375</xdr:colOff>
          <xdr:row>9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9</xdr:row>
          <xdr:rowOff>0</xdr:rowOff>
        </xdr:from>
        <xdr:to>
          <xdr:col>4</xdr:col>
          <xdr:colOff>333375</xdr:colOff>
          <xdr:row>10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10</xdr:row>
          <xdr:rowOff>0</xdr:rowOff>
        </xdr:from>
        <xdr:to>
          <xdr:col>4</xdr:col>
          <xdr:colOff>333375</xdr:colOff>
          <xdr:row>11</xdr:row>
          <xdr:rowOff>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1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11</xdr:row>
          <xdr:rowOff>0</xdr:rowOff>
        </xdr:from>
        <xdr:to>
          <xdr:col>4</xdr:col>
          <xdr:colOff>333375</xdr:colOff>
          <xdr:row>12</xdr:row>
          <xdr:rowOff>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1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12</xdr:row>
          <xdr:rowOff>0</xdr:rowOff>
        </xdr:from>
        <xdr:to>
          <xdr:col>4</xdr:col>
          <xdr:colOff>333375</xdr:colOff>
          <xdr:row>13</xdr:row>
          <xdr:rowOff>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1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13</xdr:row>
          <xdr:rowOff>0</xdr:rowOff>
        </xdr:from>
        <xdr:to>
          <xdr:col>4</xdr:col>
          <xdr:colOff>333375</xdr:colOff>
          <xdr:row>14</xdr:row>
          <xdr:rowOff>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17</xdr:row>
          <xdr:rowOff>0</xdr:rowOff>
        </xdr:from>
        <xdr:to>
          <xdr:col>4</xdr:col>
          <xdr:colOff>333375</xdr:colOff>
          <xdr:row>18</xdr:row>
          <xdr:rowOff>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18</xdr:row>
          <xdr:rowOff>0</xdr:rowOff>
        </xdr:from>
        <xdr:to>
          <xdr:col>4</xdr:col>
          <xdr:colOff>333375</xdr:colOff>
          <xdr:row>19</xdr:row>
          <xdr:rowOff>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1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19</xdr:row>
          <xdr:rowOff>0</xdr:rowOff>
        </xdr:from>
        <xdr:to>
          <xdr:col>4</xdr:col>
          <xdr:colOff>333375</xdr:colOff>
          <xdr:row>20</xdr:row>
          <xdr:rowOff>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1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21</xdr:row>
          <xdr:rowOff>0</xdr:rowOff>
        </xdr:from>
        <xdr:to>
          <xdr:col>4</xdr:col>
          <xdr:colOff>333375</xdr:colOff>
          <xdr:row>22</xdr:row>
          <xdr:rowOff>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1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22</xdr:row>
          <xdr:rowOff>0</xdr:rowOff>
        </xdr:from>
        <xdr:to>
          <xdr:col>4</xdr:col>
          <xdr:colOff>333375</xdr:colOff>
          <xdr:row>23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1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29</xdr:row>
          <xdr:rowOff>19050</xdr:rowOff>
        </xdr:from>
        <xdr:to>
          <xdr:col>5</xdr:col>
          <xdr:colOff>19050</xdr:colOff>
          <xdr:row>30</xdr:row>
          <xdr:rowOff>19050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1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30</xdr:row>
          <xdr:rowOff>0</xdr:rowOff>
        </xdr:from>
        <xdr:to>
          <xdr:col>5</xdr:col>
          <xdr:colOff>19050</xdr:colOff>
          <xdr:row>31</xdr:row>
          <xdr:rowOff>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1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31</xdr:row>
          <xdr:rowOff>0</xdr:rowOff>
        </xdr:from>
        <xdr:to>
          <xdr:col>5</xdr:col>
          <xdr:colOff>19050</xdr:colOff>
          <xdr:row>32</xdr:row>
          <xdr:rowOff>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1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32</xdr:row>
          <xdr:rowOff>0</xdr:rowOff>
        </xdr:from>
        <xdr:to>
          <xdr:col>5</xdr:col>
          <xdr:colOff>19050</xdr:colOff>
          <xdr:row>33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1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33</xdr:row>
          <xdr:rowOff>19050</xdr:rowOff>
        </xdr:from>
        <xdr:to>
          <xdr:col>5</xdr:col>
          <xdr:colOff>19050</xdr:colOff>
          <xdr:row>34</xdr:row>
          <xdr:rowOff>19050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1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34</xdr:row>
          <xdr:rowOff>19050</xdr:rowOff>
        </xdr:from>
        <xdr:to>
          <xdr:col>5</xdr:col>
          <xdr:colOff>19050</xdr:colOff>
          <xdr:row>35</xdr:row>
          <xdr:rowOff>19050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1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35</xdr:row>
          <xdr:rowOff>0</xdr:rowOff>
        </xdr:from>
        <xdr:to>
          <xdr:col>5</xdr:col>
          <xdr:colOff>19050</xdr:colOff>
          <xdr:row>36</xdr:row>
          <xdr:rowOff>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1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36</xdr:row>
          <xdr:rowOff>0</xdr:rowOff>
        </xdr:from>
        <xdr:to>
          <xdr:col>5</xdr:col>
          <xdr:colOff>19050</xdr:colOff>
          <xdr:row>37</xdr:row>
          <xdr:rowOff>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1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37</xdr:row>
          <xdr:rowOff>0</xdr:rowOff>
        </xdr:from>
        <xdr:to>
          <xdr:col>5</xdr:col>
          <xdr:colOff>19050</xdr:colOff>
          <xdr:row>38</xdr:row>
          <xdr:rowOff>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1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38</xdr:row>
          <xdr:rowOff>0</xdr:rowOff>
        </xdr:from>
        <xdr:to>
          <xdr:col>5</xdr:col>
          <xdr:colOff>19050</xdr:colOff>
          <xdr:row>39</xdr:row>
          <xdr:rowOff>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1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39</xdr:row>
          <xdr:rowOff>0</xdr:rowOff>
        </xdr:from>
        <xdr:to>
          <xdr:col>5</xdr:col>
          <xdr:colOff>19050</xdr:colOff>
          <xdr:row>40</xdr:row>
          <xdr:rowOff>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1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40</xdr:row>
          <xdr:rowOff>19050</xdr:rowOff>
        </xdr:from>
        <xdr:to>
          <xdr:col>5</xdr:col>
          <xdr:colOff>19050</xdr:colOff>
          <xdr:row>41</xdr:row>
          <xdr:rowOff>19050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1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41</xdr:row>
          <xdr:rowOff>19050</xdr:rowOff>
        </xdr:from>
        <xdr:to>
          <xdr:col>5</xdr:col>
          <xdr:colOff>19050</xdr:colOff>
          <xdr:row>42</xdr:row>
          <xdr:rowOff>19050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1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14</xdr:row>
          <xdr:rowOff>0</xdr:rowOff>
        </xdr:from>
        <xdr:to>
          <xdr:col>2</xdr:col>
          <xdr:colOff>333375</xdr:colOff>
          <xdr:row>14</xdr:row>
          <xdr:rowOff>209550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1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15</xdr:row>
          <xdr:rowOff>0</xdr:rowOff>
        </xdr:from>
        <xdr:to>
          <xdr:col>2</xdr:col>
          <xdr:colOff>333375</xdr:colOff>
          <xdr:row>16</xdr:row>
          <xdr:rowOff>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1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16</xdr:row>
          <xdr:rowOff>0</xdr:rowOff>
        </xdr:from>
        <xdr:to>
          <xdr:col>2</xdr:col>
          <xdr:colOff>333375</xdr:colOff>
          <xdr:row>17</xdr:row>
          <xdr:rowOff>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1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23</xdr:row>
          <xdr:rowOff>0</xdr:rowOff>
        </xdr:from>
        <xdr:to>
          <xdr:col>2</xdr:col>
          <xdr:colOff>333375</xdr:colOff>
          <xdr:row>24</xdr:row>
          <xdr:rowOff>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1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24</xdr:row>
          <xdr:rowOff>76200</xdr:rowOff>
        </xdr:from>
        <xdr:to>
          <xdr:col>2</xdr:col>
          <xdr:colOff>333375</xdr:colOff>
          <xdr:row>24</xdr:row>
          <xdr:rowOff>285750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1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26</xdr:row>
          <xdr:rowOff>0</xdr:rowOff>
        </xdr:from>
        <xdr:to>
          <xdr:col>2</xdr:col>
          <xdr:colOff>333375</xdr:colOff>
          <xdr:row>27</xdr:row>
          <xdr:rowOff>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1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27</xdr:row>
          <xdr:rowOff>0</xdr:rowOff>
        </xdr:from>
        <xdr:to>
          <xdr:col>2</xdr:col>
          <xdr:colOff>333375</xdr:colOff>
          <xdr:row>28</xdr:row>
          <xdr:rowOff>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1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28</xdr:row>
          <xdr:rowOff>0</xdr:rowOff>
        </xdr:from>
        <xdr:to>
          <xdr:col>2</xdr:col>
          <xdr:colOff>333375</xdr:colOff>
          <xdr:row>29</xdr:row>
          <xdr:rowOff>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1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0</xdr:rowOff>
        </xdr:from>
        <xdr:to>
          <xdr:col>3</xdr:col>
          <xdr:colOff>57150</xdr:colOff>
          <xdr:row>7</xdr:row>
          <xdr:rowOff>19050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1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25</xdr:row>
          <xdr:rowOff>171450</xdr:rowOff>
        </xdr:from>
        <xdr:to>
          <xdr:col>2</xdr:col>
          <xdr:colOff>342900</xdr:colOff>
          <xdr:row>25</xdr:row>
          <xdr:rowOff>381000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1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43</xdr:row>
          <xdr:rowOff>0</xdr:rowOff>
        </xdr:from>
        <xdr:to>
          <xdr:col>5</xdr:col>
          <xdr:colOff>19050</xdr:colOff>
          <xdr:row>44</xdr:row>
          <xdr:rowOff>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1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44</xdr:row>
          <xdr:rowOff>0</xdr:rowOff>
        </xdr:from>
        <xdr:to>
          <xdr:col>5</xdr:col>
          <xdr:colOff>19050</xdr:colOff>
          <xdr:row>45</xdr:row>
          <xdr:rowOff>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1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44</xdr:row>
          <xdr:rowOff>209550</xdr:rowOff>
        </xdr:from>
        <xdr:to>
          <xdr:col>5</xdr:col>
          <xdr:colOff>19050</xdr:colOff>
          <xdr:row>45</xdr:row>
          <xdr:rowOff>209550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1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20</xdr:row>
          <xdr:rowOff>19050</xdr:rowOff>
        </xdr:from>
        <xdr:to>
          <xdr:col>4</xdr:col>
          <xdr:colOff>333375</xdr:colOff>
          <xdr:row>21</xdr:row>
          <xdr:rowOff>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1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42</xdr:row>
          <xdr:rowOff>95250</xdr:rowOff>
        </xdr:from>
        <xdr:to>
          <xdr:col>4</xdr:col>
          <xdr:colOff>361950</xdr:colOff>
          <xdr:row>42</xdr:row>
          <xdr:rowOff>285750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1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5</xdr:row>
          <xdr:rowOff>19050</xdr:rowOff>
        </xdr:from>
        <xdr:to>
          <xdr:col>4</xdr:col>
          <xdr:colOff>342900</xdr:colOff>
          <xdr:row>6</xdr:row>
          <xdr:rowOff>19050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6</xdr:row>
          <xdr:rowOff>19050</xdr:rowOff>
        </xdr:from>
        <xdr:to>
          <xdr:col>4</xdr:col>
          <xdr:colOff>342900</xdr:colOff>
          <xdr:row>7</xdr:row>
          <xdr:rowOff>19050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7</xdr:row>
          <xdr:rowOff>19050</xdr:rowOff>
        </xdr:from>
        <xdr:to>
          <xdr:col>4</xdr:col>
          <xdr:colOff>342900</xdr:colOff>
          <xdr:row>8</xdr:row>
          <xdr:rowOff>19050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8</xdr:row>
          <xdr:rowOff>19050</xdr:rowOff>
        </xdr:from>
        <xdr:to>
          <xdr:col>4</xdr:col>
          <xdr:colOff>342900</xdr:colOff>
          <xdr:row>9</xdr:row>
          <xdr:rowOff>19050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9</xdr:row>
          <xdr:rowOff>19050</xdr:rowOff>
        </xdr:from>
        <xdr:to>
          <xdr:col>4</xdr:col>
          <xdr:colOff>342900</xdr:colOff>
          <xdr:row>10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13</xdr:row>
          <xdr:rowOff>19050</xdr:rowOff>
        </xdr:from>
        <xdr:to>
          <xdr:col>4</xdr:col>
          <xdr:colOff>342900</xdr:colOff>
          <xdr:row>14</xdr:row>
          <xdr:rowOff>19050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2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14</xdr:row>
          <xdr:rowOff>19050</xdr:rowOff>
        </xdr:from>
        <xdr:to>
          <xdr:col>4</xdr:col>
          <xdr:colOff>342900</xdr:colOff>
          <xdr:row>15</xdr:row>
          <xdr:rowOff>19050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2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15</xdr:row>
          <xdr:rowOff>19050</xdr:rowOff>
        </xdr:from>
        <xdr:to>
          <xdr:col>4</xdr:col>
          <xdr:colOff>342900</xdr:colOff>
          <xdr:row>16</xdr:row>
          <xdr:rowOff>19050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2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16</xdr:row>
          <xdr:rowOff>19050</xdr:rowOff>
        </xdr:from>
        <xdr:to>
          <xdr:col>4</xdr:col>
          <xdr:colOff>342900</xdr:colOff>
          <xdr:row>17</xdr:row>
          <xdr:rowOff>19050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2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17</xdr:row>
          <xdr:rowOff>19050</xdr:rowOff>
        </xdr:from>
        <xdr:to>
          <xdr:col>4</xdr:col>
          <xdr:colOff>342900</xdr:colOff>
          <xdr:row>18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2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22</xdr:row>
          <xdr:rowOff>19050</xdr:rowOff>
        </xdr:from>
        <xdr:to>
          <xdr:col>4</xdr:col>
          <xdr:colOff>342900</xdr:colOff>
          <xdr:row>23</xdr:row>
          <xdr:rowOff>19050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2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23</xdr:row>
          <xdr:rowOff>19050</xdr:rowOff>
        </xdr:from>
        <xdr:to>
          <xdr:col>4</xdr:col>
          <xdr:colOff>342900</xdr:colOff>
          <xdr:row>24</xdr:row>
          <xdr:rowOff>19050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2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24</xdr:row>
          <xdr:rowOff>19050</xdr:rowOff>
        </xdr:from>
        <xdr:to>
          <xdr:col>4</xdr:col>
          <xdr:colOff>342900</xdr:colOff>
          <xdr:row>25</xdr:row>
          <xdr:rowOff>19050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2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25</xdr:row>
          <xdr:rowOff>19050</xdr:rowOff>
        </xdr:from>
        <xdr:to>
          <xdr:col>4</xdr:col>
          <xdr:colOff>342900</xdr:colOff>
          <xdr:row>26</xdr:row>
          <xdr:rowOff>19050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2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26</xdr:row>
          <xdr:rowOff>19050</xdr:rowOff>
        </xdr:from>
        <xdr:to>
          <xdr:col>4</xdr:col>
          <xdr:colOff>342900</xdr:colOff>
          <xdr:row>27</xdr:row>
          <xdr:rowOff>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2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45</xdr:row>
          <xdr:rowOff>19050</xdr:rowOff>
        </xdr:from>
        <xdr:to>
          <xdr:col>4</xdr:col>
          <xdr:colOff>342900</xdr:colOff>
          <xdr:row>46</xdr:row>
          <xdr:rowOff>19050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2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46</xdr:row>
          <xdr:rowOff>19050</xdr:rowOff>
        </xdr:from>
        <xdr:to>
          <xdr:col>4</xdr:col>
          <xdr:colOff>342900</xdr:colOff>
          <xdr:row>47</xdr:row>
          <xdr:rowOff>19050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2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47</xdr:row>
          <xdr:rowOff>19050</xdr:rowOff>
        </xdr:from>
        <xdr:to>
          <xdr:col>4</xdr:col>
          <xdr:colOff>342900</xdr:colOff>
          <xdr:row>48</xdr:row>
          <xdr:rowOff>19050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2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48</xdr:row>
          <xdr:rowOff>19050</xdr:rowOff>
        </xdr:from>
        <xdr:to>
          <xdr:col>4</xdr:col>
          <xdr:colOff>342900</xdr:colOff>
          <xdr:row>49</xdr:row>
          <xdr:rowOff>19050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2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49</xdr:row>
          <xdr:rowOff>19050</xdr:rowOff>
        </xdr:from>
        <xdr:to>
          <xdr:col>4</xdr:col>
          <xdr:colOff>342900</xdr:colOff>
          <xdr:row>50</xdr:row>
          <xdr:rowOff>19050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2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55</xdr:row>
          <xdr:rowOff>19050</xdr:rowOff>
        </xdr:from>
        <xdr:to>
          <xdr:col>4</xdr:col>
          <xdr:colOff>342900</xdr:colOff>
          <xdr:row>56</xdr:row>
          <xdr:rowOff>19050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2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56</xdr:row>
          <xdr:rowOff>19050</xdr:rowOff>
        </xdr:from>
        <xdr:to>
          <xdr:col>4</xdr:col>
          <xdr:colOff>342900</xdr:colOff>
          <xdr:row>57</xdr:row>
          <xdr:rowOff>19050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2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57</xdr:row>
          <xdr:rowOff>104775</xdr:rowOff>
        </xdr:from>
        <xdr:to>
          <xdr:col>4</xdr:col>
          <xdr:colOff>342900</xdr:colOff>
          <xdr:row>58</xdr:row>
          <xdr:rowOff>104775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2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60</xdr:row>
          <xdr:rowOff>247650</xdr:rowOff>
        </xdr:from>
        <xdr:to>
          <xdr:col>2</xdr:col>
          <xdr:colOff>342900</xdr:colOff>
          <xdr:row>61</xdr:row>
          <xdr:rowOff>114300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2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62</xdr:row>
          <xdr:rowOff>171450</xdr:rowOff>
        </xdr:from>
        <xdr:to>
          <xdr:col>3</xdr:col>
          <xdr:colOff>0</xdr:colOff>
          <xdr:row>63</xdr:row>
          <xdr:rowOff>171450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2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64</xdr:row>
          <xdr:rowOff>19050</xdr:rowOff>
        </xdr:from>
        <xdr:to>
          <xdr:col>2</xdr:col>
          <xdr:colOff>342900</xdr:colOff>
          <xdr:row>65</xdr:row>
          <xdr:rowOff>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2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65</xdr:row>
          <xdr:rowOff>0</xdr:rowOff>
        </xdr:from>
        <xdr:to>
          <xdr:col>5</xdr:col>
          <xdr:colOff>19050</xdr:colOff>
          <xdr:row>66</xdr:row>
          <xdr:rowOff>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2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66</xdr:row>
          <xdr:rowOff>19050</xdr:rowOff>
        </xdr:from>
        <xdr:to>
          <xdr:col>5</xdr:col>
          <xdr:colOff>19050</xdr:colOff>
          <xdr:row>67</xdr:row>
          <xdr:rowOff>19050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2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67</xdr:row>
          <xdr:rowOff>19050</xdr:rowOff>
        </xdr:from>
        <xdr:to>
          <xdr:col>5</xdr:col>
          <xdr:colOff>19050</xdr:colOff>
          <xdr:row>68</xdr:row>
          <xdr:rowOff>19050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2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68</xdr:row>
          <xdr:rowOff>0</xdr:rowOff>
        </xdr:from>
        <xdr:to>
          <xdr:col>3</xdr:col>
          <xdr:colOff>104775</xdr:colOff>
          <xdr:row>68</xdr:row>
          <xdr:rowOff>190500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2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32</xdr:row>
          <xdr:rowOff>19050</xdr:rowOff>
        </xdr:from>
        <xdr:to>
          <xdr:col>2</xdr:col>
          <xdr:colOff>342900</xdr:colOff>
          <xdr:row>33</xdr:row>
          <xdr:rowOff>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2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31</xdr:row>
          <xdr:rowOff>19050</xdr:rowOff>
        </xdr:from>
        <xdr:to>
          <xdr:col>2</xdr:col>
          <xdr:colOff>342900</xdr:colOff>
          <xdr:row>32</xdr:row>
          <xdr:rowOff>19050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2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30</xdr:row>
          <xdr:rowOff>19050</xdr:rowOff>
        </xdr:from>
        <xdr:to>
          <xdr:col>2</xdr:col>
          <xdr:colOff>342900</xdr:colOff>
          <xdr:row>31</xdr:row>
          <xdr:rowOff>19050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2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29</xdr:row>
          <xdr:rowOff>19050</xdr:rowOff>
        </xdr:from>
        <xdr:to>
          <xdr:col>2</xdr:col>
          <xdr:colOff>342900</xdr:colOff>
          <xdr:row>30</xdr:row>
          <xdr:rowOff>19050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2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28</xdr:row>
          <xdr:rowOff>19050</xdr:rowOff>
        </xdr:from>
        <xdr:to>
          <xdr:col>2</xdr:col>
          <xdr:colOff>342900</xdr:colOff>
          <xdr:row>29</xdr:row>
          <xdr:rowOff>19050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2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27</xdr:row>
          <xdr:rowOff>19050</xdr:rowOff>
        </xdr:from>
        <xdr:to>
          <xdr:col>2</xdr:col>
          <xdr:colOff>342900</xdr:colOff>
          <xdr:row>28</xdr:row>
          <xdr:rowOff>19050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2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</xdr:row>
          <xdr:rowOff>19050</xdr:rowOff>
        </xdr:from>
        <xdr:to>
          <xdr:col>2</xdr:col>
          <xdr:colOff>342900</xdr:colOff>
          <xdr:row>3</xdr:row>
          <xdr:rowOff>19050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2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</xdr:row>
          <xdr:rowOff>19050</xdr:rowOff>
        </xdr:from>
        <xdr:to>
          <xdr:col>2</xdr:col>
          <xdr:colOff>342900</xdr:colOff>
          <xdr:row>4</xdr:row>
          <xdr:rowOff>19050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2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4</xdr:row>
          <xdr:rowOff>19050</xdr:rowOff>
        </xdr:from>
        <xdr:to>
          <xdr:col>2</xdr:col>
          <xdr:colOff>342900</xdr:colOff>
          <xdr:row>5</xdr:row>
          <xdr:rowOff>0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2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10</xdr:row>
          <xdr:rowOff>19050</xdr:rowOff>
        </xdr:from>
        <xdr:to>
          <xdr:col>2</xdr:col>
          <xdr:colOff>342900</xdr:colOff>
          <xdr:row>11</xdr:row>
          <xdr:rowOff>19050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2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11</xdr:row>
          <xdr:rowOff>19050</xdr:rowOff>
        </xdr:from>
        <xdr:to>
          <xdr:col>2</xdr:col>
          <xdr:colOff>342900</xdr:colOff>
          <xdr:row>12</xdr:row>
          <xdr:rowOff>19050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2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12</xdr:row>
          <xdr:rowOff>19050</xdr:rowOff>
        </xdr:from>
        <xdr:to>
          <xdr:col>2</xdr:col>
          <xdr:colOff>342900</xdr:colOff>
          <xdr:row>13</xdr:row>
          <xdr:rowOff>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2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18</xdr:row>
          <xdr:rowOff>19050</xdr:rowOff>
        </xdr:from>
        <xdr:to>
          <xdr:col>2</xdr:col>
          <xdr:colOff>342900</xdr:colOff>
          <xdr:row>19</xdr:row>
          <xdr:rowOff>19050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2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19</xdr:row>
          <xdr:rowOff>19050</xdr:rowOff>
        </xdr:from>
        <xdr:to>
          <xdr:col>2</xdr:col>
          <xdr:colOff>342900</xdr:colOff>
          <xdr:row>20</xdr:row>
          <xdr:rowOff>19050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2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20</xdr:row>
          <xdr:rowOff>19050</xdr:rowOff>
        </xdr:from>
        <xdr:to>
          <xdr:col>2</xdr:col>
          <xdr:colOff>342900</xdr:colOff>
          <xdr:row>21</xdr:row>
          <xdr:rowOff>19050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2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21</xdr:row>
          <xdr:rowOff>19050</xdr:rowOff>
        </xdr:from>
        <xdr:to>
          <xdr:col>2</xdr:col>
          <xdr:colOff>342900</xdr:colOff>
          <xdr:row>22</xdr:row>
          <xdr:rowOff>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2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32</xdr:row>
          <xdr:rowOff>209550</xdr:rowOff>
        </xdr:from>
        <xdr:to>
          <xdr:col>7</xdr:col>
          <xdr:colOff>209550</xdr:colOff>
          <xdr:row>34</xdr:row>
          <xdr:rowOff>19050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2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33</xdr:row>
          <xdr:rowOff>190500</xdr:rowOff>
        </xdr:from>
        <xdr:to>
          <xdr:col>7</xdr:col>
          <xdr:colOff>209550</xdr:colOff>
          <xdr:row>35</xdr:row>
          <xdr:rowOff>19050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2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34</xdr:row>
          <xdr:rowOff>190500</xdr:rowOff>
        </xdr:from>
        <xdr:to>
          <xdr:col>7</xdr:col>
          <xdr:colOff>209550</xdr:colOff>
          <xdr:row>36</xdr:row>
          <xdr:rowOff>19050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2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35</xdr:row>
          <xdr:rowOff>190500</xdr:rowOff>
        </xdr:from>
        <xdr:to>
          <xdr:col>7</xdr:col>
          <xdr:colOff>209550</xdr:colOff>
          <xdr:row>37</xdr:row>
          <xdr:rowOff>19050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2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37</xdr:row>
          <xdr:rowOff>0</xdr:rowOff>
        </xdr:from>
        <xdr:to>
          <xdr:col>7</xdr:col>
          <xdr:colOff>209550</xdr:colOff>
          <xdr:row>38</xdr:row>
          <xdr:rowOff>19050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2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37</xdr:row>
          <xdr:rowOff>190500</xdr:rowOff>
        </xdr:from>
        <xdr:to>
          <xdr:col>7</xdr:col>
          <xdr:colOff>209550</xdr:colOff>
          <xdr:row>39</xdr:row>
          <xdr:rowOff>19050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00000000-0008-0000-02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39</xdr:row>
          <xdr:rowOff>0</xdr:rowOff>
        </xdr:from>
        <xdr:to>
          <xdr:col>7</xdr:col>
          <xdr:colOff>209550</xdr:colOff>
          <xdr:row>40</xdr:row>
          <xdr:rowOff>19050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2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39</xdr:row>
          <xdr:rowOff>190500</xdr:rowOff>
        </xdr:from>
        <xdr:to>
          <xdr:col>7</xdr:col>
          <xdr:colOff>209550</xdr:colOff>
          <xdr:row>41</xdr:row>
          <xdr:rowOff>19050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2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0</xdr:rowOff>
        </xdr:from>
        <xdr:to>
          <xdr:col>7</xdr:col>
          <xdr:colOff>209550</xdr:colOff>
          <xdr:row>42</xdr:row>
          <xdr:rowOff>19050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2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190500</xdr:rowOff>
        </xdr:from>
        <xdr:to>
          <xdr:col>7</xdr:col>
          <xdr:colOff>209550</xdr:colOff>
          <xdr:row>43</xdr:row>
          <xdr:rowOff>19050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2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42</xdr:row>
          <xdr:rowOff>190500</xdr:rowOff>
        </xdr:from>
        <xdr:to>
          <xdr:col>7</xdr:col>
          <xdr:colOff>209550</xdr:colOff>
          <xdr:row>44</xdr:row>
          <xdr:rowOff>19050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00000000-0008-0000-02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44</xdr:row>
          <xdr:rowOff>0</xdr:rowOff>
        </xdr:from>
        <xdr:to>
          <xdr:col>7</xdr:col>
          <xdr:colOff>209550</xdr:colOff>
          <xdr:row>45</xdr:row>
          <xdr:rowOff>19050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00000000-0008-0000-02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51</xdr:row>
          <xdr:rowOff>0</xdr:rowOff>
        </xdr:from>
        <xdr:to>
          <xdr:col>8</xdr:col>
          <xdr:colOff>219075</xdr:colOff>
          <xdr:row>52</xdr:row>
          <xdr:rowOff>19050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id="{00000000-0008-0000-0200-00004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51</xdr:row>
          <xdr:rowOff>190500</xdr:rowOff>
        </xdr:from>
        <xdr:to>
          <xdr:col>8</xdr:col>
          <xdr:colOff>219075</xdr:colOff>
          <xdr:row>53</xdr:row>
          <xdr:rowOff>19050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  <a:ext uri="{FF2B5EF4-FFF2-40B4-BE49-F238E27FC236}">
                  <a16:creationId xmlns:a16="http://schemas.microsoft.com/office/drawing/2014/main" id="{00000000-0008-0000-0200-00004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52</xdr:row>
          <xdr:rowOff>190500</xdr:rowOff>
        </xdr:from>
        <xdr:to>
          <xdr:col>8</xdr:col>
          <xdr:colOff>219075</xdr:colOff>
          <xdr:row>54</xdr:row>
          <xdr:rowOff>19050</xdr:rowOff>
        </xdr:to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  <a:ext uri="{FF2B5EF4-FFF2-40B4-BE49-F238E27FC236}">
                  <a16:creationId xmlns:a16="http://schemas.microsoft.com/office/drawing/2014/main" id="{00000000-0008-0000-0200-00004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53</xdr:row>
          <xdr:rowOff>209550</xdr:rowOff>
        </xdr:from>
        <xdr:to>
          <xdr:col>3</xdr:col>
          <xdr:colOff>66675</xdr:colOff>
          <xdr:row>54</xdr:row>
          <xdr:rowOff>190500</xdr:rowOff>
        </xdr:to>
        <xdr:sp macro="" textlink="">
          <xdr:nvSpPr>
            <xdr:cNvPr id="9284" name="Check Box 68" hidden="1">
              <a:extLst>
                <a:ext uri="{63B3BB69-23CF-44E3-9099-C40C66FF867C}">
                  <a14:compatExt spid="_x0000_s9284"/>
                </a:ext>
                <a:ext uri="{FF2B5EF4-FFF2-40B4-BE49-F238E27FC236}">
                  <a16:creationId xmlns:a16="http://schemas.microsoft.com/office/drawing/2014/main" id="{00000000-0008-0000-0200-00004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58</xdr:row>
          <xdr:rowOff>209550</xdr:rowOff>
        </xdr:from>
        <xdr:to>
          <xdr:col>3</xdr:col>
          <xdr:colOff>95250</xdr:colOff>
          <xdr:row>59</xdr:row>
          <xdr:rowOff>190500</xdr:rowOff>
        </xdr:to>
        <xdr:sp macro="" textlink="">
          <xdr:nvSpPr>
            <xdr:cNvPr id="9285" name="Check Box 69" hidden="1">
              <a:extLst>
                <a:ext uri="{63B3BB69-23CF-44E3-9099-C40C66FF867C}">
                  <a14:compatExt spid="_x0000_s9285"/>
                </a:ext>
                <a:ext uri="{FF2B5EF4-FFF2-40B4-BE49-F238E27FC236}">
                  <a16:creationId xmlns:a16="http://schemas.microsoft.com/office/drawing/2014/main" id="{00000000-0008-0000-0200-00004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50</xdr:row>
          <xdr:rowOff>19050</xdr:rowOff>
        </xdr:from>
        <xdr:to>
          <xdr:col>4</xdr:col>
          <xdr:colOff>342900</xdr:colOff>
          <xdr:row>51</xdr:row>
          <xdr:rowOff>19050</xdr:rowOff>
        </xdr:to>
        <xdr:sp macro="" textlink="">
          <xdr:nvSpPr>
            <xdr:cNvPr id="9286" name="Check Box 70" hidden="1">
              <a:extLst>
                <a:ext uri="{63B3BB69-23CF-44E3-9099-C40C66FF867C}">
                  <a14:compatExt spid="_x0000_s9286"/>
                </a:ext>
                <a:ext uri="{FF2B5EF4-FFF2-40B4-BE49-F238E27FC236}">
                  <a16:creationId xmlns:a16="http://schemas.microsoft.com/office/drawing/2014/main" id="{00000000-0008-0000-0200-00004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5</xdr:row>
          <xdr:rowOff>190500</xdr:rowOff>
        </xdr:from>
        <xdr:to>
          <xdr:col>6</xdr:col>
          <xdr:colOff>190500</xdr:colOff>
          <xdr:row>6</xdr:row>
          <xdr:rowOff>190500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7</xdr:row>
          <xdr:rowOff>0</xdr:rowOff>
        </xdr:from>
        <xdr:to>
          <xdr:col>6</xdr:col>
          <xdr:colOff>190500</xdr:colOff>
          <xdr:row>8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8</xdr:row>
          <xdr:rowOff>0</xdr:rowOff>
        </xdr:from>
        <xdr:to>
          <xdr:col>6</xdr:col>
          <xdr:colOff>190500</xdr:colOff>
          <xdr:row>9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9</xdr:row>
          <xdr:rowOff>0</xdr:rowOff>
        </xdr:from>
        <xdr:to>
          <xdr:col>6</xdr:col>
          <xdr:colOff>190500</xdr:colOff>
          <xdr:row>10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10</xdr:row>
          <xdr:rowOff>0</xdr:rowOff>
        </xdr:from>
        <xdr:to>
          <xdr:col>6</xdr:col>
          <xdr:colOff>190500</xdr:colOff>
          <xdr:row>11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11</xdr:row>
          <xdr:rowOff>0</xdr:rowOff>
        </xdr:from>
        <xdr:to>
          <xdr:col>6</xdr:col>
          <xdr:colOff>190500</xdr:colOff>
          <xdr:row>12</xdr:row>
          <xdr:rowOff>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11</xdr:row>
          <xdr:rowOff>190500</xdr:rowOff>
        </xdr:from>
        <xdr:to>
          <xdr:col>6</xdr:col>
          <xdr:colOff>190500</xdr:colOff>
          <xdr:row>12</xdr:row>
          <xdr:rowOff>190500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3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12</xdr:row>
          <xdr:rowOff>0</xdr:rowOff>
        </xdr:from>
        <xdr:to>
          <xdr:col>6</xdr:col>
          <xdr:colOff>190500</xdr:colOff>
          <xdr:row>13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12</xdr:row>
          <xdr:rowOff>0</xdr:rowOff>
        </xdr:from>
        <xdr:to>
          <xdr:col>6</xdr:col>
          <xdr:colOff>190500</xdr:colOff>
          <xdr:row>13</xdr:row>
          <xdr:rowOff>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12</xdr:row>
          <xdr:rowOff>0</xdr:rowOff>
        </xdr:from>
        <xdr:to>
          <xdr:col>6</xdr:col>
          <xdr:colOff>190500</xdr:colOff>
          <xdr:row>13</xdr:row>
          <xdr:rowOff>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13</xdr:row>
          <xdr:rowOff>0</xdr:rowOff>
        </xdr:from>
        <xdr:to>
          <xdr:col>6</xdr:col>
          <xdr:colOff>190500</xdr:colOff>
          <xdr:row>14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14</xdr:row>
          <xdr:rowOff>0</xdr:rowOff>
        </xdr:from>
        <xdr:to>
          <xdr:col>6</xdr:col>
          <xdr:colOff>190500</xdr:colOff>
          <xdr:row>15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15</xdr:row>
          <xdr:rowOff>0</xdr:rowOff>
        </xdr:from>
        <xdr:to>
          <xdr:col>6</xdr:col>
          <xdr:colOff>190500</xdr:colOff>
          <xdr:row>16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15</xdr:row>
          <xdr:rowOff>190500</xdr:rowOff>
        </xdr:from>
        <xdr:to>
          <xdr:col>6</xdr:col>
          <xdr:colOff>190500</xdr:colOff>
          <xdr:row>16</xdr:row>
          <xdr:rowOff>190500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3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17</xdr:row>
          <xdr:rowOff>0</xdr:rowOff>
        </xdr:from>
        <xdr:to>
          <xdr:col>6</xdr:col>
          <xdr:colOff>190500</xdr:colOff>
          <xdr:row>18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3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17</xdr:row>
          <xdr:rowOff>190500</xdr:rowOff>
        </xdr:from>
        <xdr:to>
          <xdr:col>6</xdr:col>
          <xdr:colOff>190500</xdr:colOff>
          <xdr:row>18</xdr:row>
          <xdr:rowOff>190500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3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19</xdr:row>
          <xdr:rowOff>0</xdr:rowOff>
        </xdr:from>
        <xdr:to>
          <xdr:col>6</xdr:col>
          <xdr:colOff>190500</xdr:colOff>
          <xdr:row>20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3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20</xdr:row>
          <xdr:rowOff>0</xdr:rowOff>
        </xdr:from>
        <xdr:to>
          <xdr:col>6</xdr:col>
          <xdr:colOff>190500</xdr:colOff>
          <xdr:row>21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3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21</xdr:row>
          <xdr:rowOff>0</xdr:rowOff>
        </xdr:from>
        <xdr:to>
          <xdr:col>6</xdr:col>
          <xdr:colOff>190500</xdr:colOff>
          <xdr:row>22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3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21</xdr:row>
          <xdr:rowOff>190500</xdr:rowOff>
        </xdr:from>
        <xdr:to>
          <xdr:col>6</xdr:col>
          <xdr:colOff>190500</xdr:colOff>
          <xdr:row>22</xdr:row>
          <xdr:rowOff>190500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3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23</xdr:row>
          <xdr:rowOff>0</xdr:rowOff>
        </xdr:from>
        <xdr:to>
          <xdr:col>6</xdr:col>
          <xdr:colOff>190500</xdr:colOff>
          <xdr:row>24</xdr:row>
          <xdr:rowOff>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3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24</xdr:row>
          <xdr:rowOff>0</xdr:rowOff>
        </xdr:from>
        <xdr:to>
          <xdr:col>6</xdr:col>
          <xdr:colOff>190500</xdr:colOff>
          <xdr:row>25</xdr:row>
          <xdr:rowOff>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3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24</xdr:row>
          <xdr:rowOff>0</xdr:rowOff>
        </xdr:from>
        <xdr:to>
          <xdr:col>6</xdr:col>
          <xdr:colOff>190500</xdr:colOff>
          <xdr:row>25</xdr:row>
          <xdr:rowOff>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3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24</xdr:row>
          <xdr:rowOff>0</xdr:rowOff>
        </xdr:from>
        <xdr:to>
          <xdr:col>6</xdr:col>
          <xdr:colOff>190500</xdr:colOff>
          <xdr:row>25</xdr:row>
          <xdr:rowOff>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3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24</xdr:row>
          <xdr:rowOff>0</xdr:rowOff>
        </xdr:from>
        <xdr:to>
          <xdr:col>6</xdr:col>
          <xdr:colOff>190500</xdr:colOff>
          <xdr:row>25</xdr:row>
          <xdr:rowOff>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3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24</xdr:row>
          <xdr:rowOff>0</xdr:rowOff>
        </xdr:from>
        <xdr:to>
          <xdr:col>6</xdr:col>
          <xdr:colOff>190500</xdr:colOff>
          <xdr:row>25</xdr:row>
          <xdr:rowOff>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3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24</xdr:row>
          <xdr:rowOff>0</xdr:rowOff>
        </xdr:from>
        <xdr:to>
          <xdr:col>6</xdr:col>
          <xdr:colOff>190500</xdr:colOff>
          <xdr:row>25</xdr:row>
          <xdr:rowOff>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3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24</xdr:row>
          <xdr:rowOff>0</xdr:rowOff>
        </xdr:from>
        <xdr:to>
          <xdr:col>6</xdr:col>
          <xdr:colOff>190500</xdr:colOff>
          <xdr:row>25</xdr:row>
          <xdr:rowOff>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3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25</xdr:row>
          <xdr:rowOff>0</xdr:rowOff>
        </xdr:from>
        <xdr:to>
          <xdr:col>6</xdr:col>
          <xdr:colOff>190500</xdr:colOff>
          <xdr:row>26</xdr:row>
          <xdr:rowOff>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3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26</xdr:row>
          <xdr:rowOff>0</xdr:rowOff>
        </xdr:from>
        <xdr:to>
          <xdr:col>6</xdr:col>
          <xdr:colOff>190500</xdr:colOff>
          <xdr:row>27</xdr:row>
          <xdr:rowOff>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3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104775</xdr:rowOff>
        </xdr:from>
        <xdr:to>
          <xdr:col>3</xdr:col>
          <xdr:colOff>209550</xdr:colOff>
          <xdr:row>3</xdr:row>
          <xdr:rowOff>104775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3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95250</xdr:rowOff>
        </xdr:from>
        <xdr:to>
          <xdr:col>3</xdr:col>
          <xdr:colOff>209550</xdr:colOff>
          <xdr:row>5</xdr:row>
          <xdr:rowOff>95250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3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27</xdr:row>
          <xdr:rowOff>0</xdr:rowOff>
        </xdr:from>
        <xdr:to>
          <xdr:col>3</xdr:col>
          <xdr:colOff>19050</xdr:colOff>
          <xdr:row>28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3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28</xdr:row>
          <xdr:rowOff>0</xdr:rowOff>
        </xdr:from>
        <xdr:to>
          <xdr:col>3</xdr:col>
          <xdr:colOff>19050</xdr:colOff>
          <xdr:row>29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3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29</xdr:row>
          <xdr:rowOff>0</xdr:rowOff>
        </xdr:from>
        <xdr:to>
          <xdr:col>3</xdr:col>
          <xdr:colOff>19050</xdr:colOff>
          <xdr:row>30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3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30</xdr:row>
          <xdr:rowOff>0</xdr:rowOff>
        </xdr:from>
        <xdr:to>
          <xdr:col>4</xdr:col>
          <xdr:colOff>323850</xdr:colOff>
          <xdr:row>31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3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31</xdr:row>
          <xdr:rowOff>0</xdr:rowOff>
        </xdr:from>
        <xdr:to>
          <xdr:col>4</xdr:col>
          <xdr:colOff>323850</xdr:colOff>
          <xdr:row>32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3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32</xdr:row>
          <xdr:rowOff>0</xdr:rowOff>
        </xdr:from>
        <xdr:to>
          <xdr:col>4</xdr:col>
          <xdr:colOff>323850</xdr:colOff>
          <xdr:row>33</xdr:row>
          <xdr:rowOff>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3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33</xdr:row>
          <xdr:rowOff>0</xdr:rowOff>
        </xdr:from>
        <xdr:to>
          <xdr:col>3</xdr:col>
          <xdr:colOff>76200</xdr:colOff>
          <xdr:row>34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3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39</xdr:row>
          <xdr:rowOff>95250</xdr:rowOff>
        </xdr:from>
        <xdr:to>
          <xdr:col>3</xdr:col>
          <xdr:colOff>190500</xdr:colOff>
          <xdr:row>40</xdr:row>
          <xdr:rowOff>95250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3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42</xdr:row>
          <xdr:rowOff>19050</xdr:rowOff>
        </xdr:from>
        <xdr:to>
          <xdr:col>4</xdr:col>
          <xdr:colOff>323850</xdr:colOff>
          <xdr:row>43</xdr:row>
          <xdr:rowOff>19050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3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43</xdr:row>
          <xdr:rowOff>19050</xdr:rowOff>
        </xdr:from>
        <xdr:to>
          <xdr:col>4</xdr:col>
          <xdr:colOff>323850</xdr:colOff>
          <xdr:row>44</xdr:row>
          <xdr:rowOff>19050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3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44</xdr:row>
          <xdr:rowOff>19050</xdr:rowOff>
        </xdr:from>
        <xdr:to>
          <xdr:col>4</xdr:col>
          <xdr:colOff>323850</xdr:colOff>
          <xdr:row>45</xdr:row>
          <xdr:rowOff>19050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3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45</xdr:row>
          <xdr:rowOff>19050</xdr:rowOff>
        </xdr:from>
        <xdr:to>
          <xdr:col>4</xdr:col>
          <xdr:colOff>323850</xdr:colOff>
          <xdr:row>46</xdr:row>
          <xdr:rowOff>19050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3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46</xdr:row>
          <xdr:rowOff>19050</xdr:rowOff>
        </xdr:from>
        <xdr:to>
          <xdr:col>4</xdr:col>
          <xdr:colOff>323850</xdr:colOff>
          <xdr:row>47</xdr:row>
          <xdr:rowOff>19050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3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47</xdr:row>
          <xdr:rowOff>19050</xdr:rowOff>
        </xdr:from>
        <xdr:to>
          <xdr:col>4</xdr:col>
          <xdr:colOff>323850</xdr:colOff>
          <xdr:row>48</xdr:row>
          <xdr:rowOff>19050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3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33</xdr:row>
          <xdr:rowOff>190500</xdr:rowOff>
        </xdr:from>
        <xdr:to>
          <xdr:col>5</xdr:col>
          <xdr:colOff>28575</xdr:colOff>
          <xdr:row>35</xdr:row>
          <xdr:rowOff>19050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3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34</xdr:row>
          <xdr:rowOff>180975</xdr:rowOff>
        </xdr:from>
        <xdr:to>
          <xdr:col>5</xdr:col>
          <xdr:colOff>28575</xdr:colOff>
          <xdr:row>36</xdr:row>
          <xdr:rowOff>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3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36</xdr:row>
          <xdr:rowOff>180975</xdr:rowOff>
        </xdr:from>
        <xdr:to>
          <xdr:col>5</xdr:col>
          <xdr:colOff>28575</xdr:colOff>
          <xdr:row>38</xdr:row>
          <xdr:rowOff>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3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35</xdr:row>
          <xdr:rowOff>180975</xdr:rowOff>
        </xdr:from>
        <xdr:to>
          <xdr:col>5</xdr:col>
          <xdr:colOff>28575</xdr:colOff>
          <xdr:row>37</xdr:row>
          <xdr:rowOff>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3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</xdr:row>
          <xdr:rowOff>171450</xdr:rowOff>
        </xdr:from>
        <xdr:to>
          <xdr:col>3</xdr:col>
          <xdr:colOff>19050</xdr:colOff>
          <xdr:row>2</xdr:row>
          <xdr:rowOff>361950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</xdr:row>
          <xdr:rowOff>247650</xdr:rowOff>
        </xdr:from>
        <xdr:to>
          <xdr:col>3</xdr:col>
          <xdr:colOff>19050</xdr:colOff>
          <xdr:row>3</xdr:row>
          <xdr:rowOff>438150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</xdr:row>
          <xdr:rowOff>171450</xdr:rowOff>
        </xdr:from>
        <xdr:to>
          <xdr:col>3</xdr:col>
          <xdr:colOff>19050</xdr:colOff>
          <xdr:row>4</xdr:row>
          <xdr:rowOff>361950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</xdr:row>
          <xdr:rowOff>171450</xdr:rowOff>
        </xdr:from>
        <xdr:to>
          <xdr:col>3</xdr:col>
          <xdr:colOff>19050</xdr:colOff>
          <xdr:row>5</xdr:row>
          <xdr:rowOff>361950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6</xdr:row>
          <xdr:rowOff>28575</xdr:rowOff>
        </xdr:from>
        <xdr:to>
          <xdr:col>5</xdr:col>
          <xdr:colOff>19050</xdr:colOff>
          <xdr:row>7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4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7</xdr:row>
          <xdr:rowOff>19050</xdr:rowOff>
        </xdr:from>
        <xdr:to>
          <xdr:col>5</xdr:col>
          <xdr:colOff>19050</xdr:colOff>
          <xdr:row>8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4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19050</xdr:rowOff>
        </xdr:from>
        <xdr:to>
          <xdr:col>4</xdr:col>
          <xdr:colOff>114300</xdr:colOff>
          <xdr:row>8</xdr:row>
          <xdr:rowOff>209550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4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9</xdr:row>
          <xdr:rowOff>0</xdr:rowOff>
        </xdr:from>
        <xdr:to>
          <xdr:col>4</xdr:col>
          <xdr:colOff>104775</xdr:colOff>
          <xdr:row>9</xdr:row>
          <xdr:rowOff>190500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10</xdr:row>
          <xdr:rowOff>95250</xdr:rowOff>
        </xdr:from>
        <xdr:to>
          <xdr:col>3</xdr:col>
          <xdr:colOff>19050</xdr:colOff>
          <xdr:row>10</xdr:row>
          <xdr:rowOff>285750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4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10</xdr:row>
          <xdr:rowOff>342900</xdr:rowOff>
        </xdr:from>
        <xdr:to>
          <xdr:col>3</xdr:col>
          <xdr:colOff>19050</xdr:colOff>
          <xdr:row>11</xdr:row>
          <xdr:rowOff>190500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12</xdr:row>
          <xdr:rowOff>19050</xdr:rowOff>
        </xdr:from>
        <xdr:to>
          <xdr:col>3</xdr:col>
          <xdr:colOff>19050</xdr:colOff>
          <xdr:row>13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13</xdr:row>
          <xdr:rowOff>180975</xdr:rowOff>
        </xdr:from>
        <xdr:to>
          <xdr:col>3</xdr:col>
          <xdr:colOff>19050</xdr:colOff>
          <xdr:row>13</xdr:row>
          <xdr:rowOff>371475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4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14</xdr:row>
          <xdr:rowOff>190500</xdr:rowOff>
        </xdr:from>
        <xdr:to>
          <xdr:col>3</xdr:col>
          <xdr:colOff>19050</xdr:colOff>
          <xdr:row>14</xdr:row>
          <xdr:rowOff>381000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4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15</xdr:row>
          <xdr:rowOff>190500</xdr:rowOff>
        </xdr:from>
        <xdr:to>
          <xdr:col>3</xdr:col>
          <xdr:colOff>19050</xdr:colOff>
          <xdr:row>15</xdr:row>
          <xdr:rowOff>381000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4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16</xdr:row>
          <xdr:rowOff>19050</xdr:rowOff>
        </xdr:from>
        <xdr:to>
          <xdr:col>3</xdr:col>
          <xdr:colOff>19050</xdr:colOff>
          <xdr:row>17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4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17</xdr:row>
          <xdr:rowOff>114300</xdr:rowOff>
        </xdr:from>
        <xdr:to>
          <xdr:col>3</xdr:col>
          <xdr:colOff>19050</xdr:colOff>
          <xdr:row>17</xdr:row>
          <xdr:rowOff>304800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4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18</xdr:row>
          <xdr:rowOff>95250</xdr:rowOff>
        </xdr:from>
        <xdr:to>
          <xdr:col>3</xdr:col>
          <xdr:colOff>19050</xdr:colOff>
          <xdr:row>18</xdr:row>
          <xdr:rowOff>285750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4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19</xdr:row>
          <xdr:rowOff>95250</xdr:rowOff>
        </xdr:from>
        <xdr:to>
          <xdr:col>3</xdr:col>
          <xdr:colOff>19050</xdr:colOff>
          <xdr:row>19</xdr:row>
          <xdr:rowOff>285750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4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20</xdr:row>
          <xdr:rowOff>95250</xdr:rowOff>
        </xdr:from>
        <xdr:to>
          <xdr:col>3</xdr:col>
          <xdr:colOff>19050</xdr:colOff>
          <xdr:row>20</xdr:row>
          <xdr:rowOff>285750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4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21</xdr:row>
          <xdr:rowOff>19050</xdr:rowOff>
        </xdr:from>
        <xdr:to>
          <xdr:col>3</xdr:col>
          <xdr:colOff>19050</xdr:colOff>
          <xdr:row>22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4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22</xdr:row>
          <xdr:rowOff>76200</xdr:rowOff>
        </xdr:from>
        <xdr:to>
          <xdr:col>3</xdr:col>
          <xdr:colOff>19050</xdr:colOff>
          <xdr:row>22</xdr:row>
          <xdr:rowOff>266700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4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23</xdr:row>
          <xdr:rowOff>95250</xdr:rowOff>
        </xdr:from>
        <xdr:to>
          <xdr:col>3</xdr:col>
          <xdr:colOff>19050</xdr:colOff>
          <xdr:row>23</xdr:row>
          <xdr:rowOff>285750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4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24</xdr:row>
          <xdr:rowOff>95250</xdr:rowOff>
        </xdr:from>
        <xdr:to>
          <xdr:col>3</xdr:col>
          <xdr:colOff>19050</xdr:colOff>
          <xdr:row>24</xdr:row>
          <xdr:rowOff>285750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4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24</xdr:row>
          <xdr:rowOff>361950</xdr:rowOff>
        </xdr:from>
        <xdr:to>
          <xdr:col>5</xdr:col>
          <xdr:colOff>19050</xdr:colOff>
          <xdr:row>25</xdr:row>
          <xdr:rowOff>190500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4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26</xdr:row>
          <xdr:rowOff>171450</xdr:rowOff>
        </xdr:from>
        <xdr:to>
          <xdr:col>5</xdr:col>
          <xdr:colOff>19050</xdr:colOff>
          <xdr:row>26</xdr:row>
          <xdr:rowOff>361950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4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27</xdr:row>
          <xdr:rowOff>171450</xdr:rowOff>
        </xdr:from>
        <xdr:to>
          <xdr:col>5</xdr:col>
          <xdr:colOff>19050</xdr:colOff>
          <xdr:row>27</xdr:row>
          <xdr:rowOff>361950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4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28</xdr:row>
          <xdr:rowOff>171450</xdr:rowOff>
        </xdr:from>
        <xdr:to>
          <xdr:col>5</xdr:col>
          <xdr:colOff>19050</xdr:colOff>
          <xdr:row>28</xdr:row>
          <xdr:rowOff>361950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4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28</xdr:row>
          <xdr:rowOff>514350</xdr:rowOff>
        </xdr:from>
        <xdr:to>
          <xdr:col>3</xdr:col>
          <xdr:colOff>114300</xdr:colOff>
          <xdr:row>29</xdr:row>
          <xdr:rowOff>180975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4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30</xdr:row>
          <xdr:rowOff>95250</xdr:rowOff>
        </xdr:from>
        <xdr:to>
          <xdr:col>5</xdr:col>
          <xdr:colOff>0</xdr:colOff>
          <xdr:row>30</xdr:row>
          <xdr:rowOff>285750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4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30</xdr:row>
          <xdr:rowOff>333375</xdr:rowOff>
        </xdr:from>
        <xdr:to>
          <xdr:col>5</xdr:col>
          <xdr:colOff>19050</xdr:colOff>
          <xdr:row>31</xdr:row>
          <xdr:rowOff>190500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4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32</xdr:row>
          <xdr:rowOff>104775</xdr:rowOff>
        </xdr:from>
        <xdr:to>
          <xdr:col>5</xdr:col>
          <xdr:colOff>19050</xdr:colOff>
          <xdr:row>32</xdr:row>
          <xdr:rowOff>295275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4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33</xdr:row>
          <xdr:rowOff>19050</xdr:rowOff>
        </xdr:from>
        <xdr:to>
          <xdr:col>5</xdr:col>
          <xdr:colOff>19050</xdr:colOff>
          <xdr:row>34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4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34</xdr:row>
          <xdr:rowOff>76200</xdr:rowOff>
        </xdr:from>
        <xdr:to>
          <xdr:col>5</xdr:col>
          <xdr:colOff>19050</xdr:colOff>
          <xdr:row>34</xdr:row>
          <xdr:rowOff>266700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4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35</xdr:row>
          <xdr:rowOff>76200</xdr:rowOff>
        </xdr:from>
        <xdr:to>
          <xdr:col>4</xdr:col>
          <xdr:colOff>295275</xdr:colOff>
          <xdr:row>35</xdr:row>
          <xdr:rowOff>266700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4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37</xdr:row>
          <xdr:rowOff>19050</xdr:rowOff>
        </xdr:from>
        <xdr:to>
          <xdr:col>5</xdr:col>
          <xdr:colOff>19050</xdr:colOff>
          <xdr:row>38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4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38</xdr:row>
          <xdr:rowOff>19050</xdr:rowOff>
        </xdr:from>
        <xdr:to>
          <xdr:col>5</xdr:col>
          <xdr:colOff>19050</xdr:colOff>
          <xdr:row>39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4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39</xdr:row>
          <xdr:rowOff>76200</xdr:rowOff>
        </xdr:from>
        <xdr:to>
          <xdr:col>5</xdr:col>
          <xdr:colOff>19050</xdr:colOff>
          <xdr:row>39</xdr:row>
          <xdr:rowOff>266700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4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40</xdr:row>
          <xdr:rowOff>19050</xdr:rowOff>
        </xdr:from>
        <xdr:to>
          <xdr:col>5</xdr:col>
          <xdr:colOff>19050</xdr:colOff>
          <xdr:row>41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4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41</xdr:row>
          <xdr:rowOff>19050</xdr:rowOff>
        </xdr:from>
        <xdr:to>
          <xdr:col>5</xdr:col>
          <xdr:colOff>19050</xdr:colOff>
          <xdr:row>42</xdr:row>
          <xdr:rowOff>19050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4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41</xdr:row>
          <xdr:rowOff>209550</xdr:rowOff>
        </xdr:from>
        <xdr:to>
          <xdr:col>3</xdr:col>
          <xdr:colOff>114300</xdr:colOff>
          <xdr:row>42</xdr:row>
          <xdr:rowOff>190500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4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43</xdr:row>
          <xdr:rowOff>19050</xdr:rowOff>
        </xdr:from>
        <xdr:to>
          <xdr:col>5</xdr:col>
          <xdr:colOff>19050</xdr:colOff>
          <xdr:row>44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4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44</xdr:row>
          <xdr:rowOff>19050</xdr:rowOff>
        </xdr:from>
        <xdr:to>
          <xdr:col>5</xdr:col>
          <xdr:colOff>19050</xdr:colOff>
          <xdr:row>45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4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45</xdr:row>
          <xdr:rowOff>19050</xdr:rowOff>
        </xdr:from>
        <xdr:to>
          <xdr:col>5</xdr:col>
          <xdr:colOff>19050</xdr:colOff>
          <xdr:row>46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4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45</xdr:row>
          <xdr:rowOff>209550</xdr:rowOff>
        </xdr:from>
        <xdr:to>
          <xdr:col>3</xdr:col>
          <xdr:colOff>114300</xdr:colOff>
          <xdr:row>46</xdr:row>
          <xdr:rowOff>190500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4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46</xdr:row>
          <xdr:rowOff>190500</xdr:rowOff>
        </xdr:from>
        <xdr:to>
          <xdr:col>3</xdr:col>
          <xdr:colOff>209550</xdr:colOff>
          <xdr:row>47</xdr:row>
          <xdr:rowOff>180975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4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48</xdr:row>
          <xdr:rowOff>0</xdr:rowOff>
        </xdr:from>
        <xdr:to>
          <xdr:col>3</xdr:col>
          <xdr:colOff>209550</xdr:colOff>
          <xdr:row>48</xdr:row>
          <xdr:rowOff>190500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4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35</xdr:row>
          <xdr:rowOff>342900</xdr:rowOff>
        </xdr:from>
        <xdr:to>
          <xdr:col>3</xdr:col>
          <xdr:colOff>95250</xdr:colOff>
          <xdr:row>36</xdr:row>
          <xdr:rowOff>190500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4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</xdr:row>
          <xdr:rowOff>114300</xdr:rowOff>
        </xdr:from>
        <xdr:to>
          <xdr:col>4</xdr:col>
          <xdr:colOff>19050</xdr:colOff>
          <xdr:row>7</xdr:row>
          <xdr:rowOff>95250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4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45</xdr:row>
          <xdr:rowOff>171450</xdr:rowOff>
        </xdr:from>
        <xdr:to>
          <xdr:col>5</xdr:col>
          <xdr:colOff>104775</xdr:colOff>
          <xdr:row>47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44</xdr:row>
          <xdr:rowOff>171450</xdr:rowOff>
        </xdr:from>
        <xdr:to>
          <xdr:col>5</xdr:col>
          <xdr:colOff>409575</xdr:colOff>
          <xdr:row>46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43</xdr:row>
          <xdr:rowOff>171450</xdr:rowOff>
        </xdr:from>
        <xdr:to>
          <xdr:col>6</xdr:col>
          <xdr:colOff>323850</xdr:colOff>
          <xdr:row>45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43</xdr:row>
          <xdr:rowOff>180975</xdr:rowOff>
        </xdr:from>
        <xdr:to>
          <xdr:col>4</xdr:col>
          <xdr:colOff>133350</xdr:colOff>
          <xdr:row>45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83</xdr:row>
          <xdr:rowOff>47625</xdr:rowOff>
        </xdr:from>
        <xdr:to>
          <xdr:col>2</xdr:col>
          <xdr:colOff>238125</xdr:colOff>
          <xdr:row>83</xdr:row>
          <xdr:rowOff>247650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84</xdr:row>
          <xdr:rowOff>0</xdr:rowOff>
        </xdr:from>
        <xdr:to>
          <xdr:col>2</xdr:col>
          <xdr:colOff>247650</xdr:colOff>
          <xdr:row>85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87</xdr:row>
          <xdr:rowOff>171450</xdr:rowOff>
        </xdr:from>
        <xdr:to>
          <xdr:col>4</xdr:col>
          <xdr:colOff>19050</xdr:colOff>
          <xdr:row>89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87</xdr:row>
          <xdr:rowOff>180975</xdr:rowOff>
        </xdr:from>
        <xdr:to>
          <xdr:col>2</xdr:col>
          <xdr:colOff>247650</xdr:colOff>
          <xdr:row>89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84</xdr:row>
          <xdr:rowOff>171450</xdr:rowOff>
        </xdr:from>
        <xdr:to>
          <xdr:col>2</xdr:col>
          <xdr:colOff>295275</xdr:colOff>
          <xdr:row>86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88</xdr:row>
          <xdr:rowOff>180975</xdr:rowOff>
        </xdr:from>
        <xdr:to>
          <xdr:col>2</xdr:col>
          <xdr:colOff>247650</xdr:colOff>
          <xdr:row>90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88</xdr:row>
          <xdr:rowOff>180975</xdr:rowOff>
        </xdr:from>
        <xdr:to>
          <xdr:col>4</xdr:col>
          <xdr:colOff>285750</xdr:colOff>
          <xdr:row>90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89</xdr:row>
          <xdr:rowOff>180975</xdr:rowOff>
        </xdr:from>
        <xdr:to>
          <xdr:col>2</xdr:col>
          <xdr:colOff>228600</xdr:colOff>
          <xdr:row>91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90</xdr:row>
          <xdr:rowOff>180975</xdr:rowOff>
        </xdr:from>
        <xdr:to>
          <xdr:col>2</xdr:col>
          <xdr:colOff>285750</xdr:colOff>
          <xdr:row>92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190500</xdr:rowOff>
        </xdr:from>
        <xdr:to>
          <xdr:col>2</xdr:col>
          <xdr:colOff>219075</xdr:colOff>
          <xdr:row>102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100</xdr:row>
          <xdr:rowOff>190500</xdr:rowOff>
        </xdr:from>
        <xdr:to>
          <xdr:col>3</xdr:col>
          <xdr:colOff>114300</xdr:colOff>
          <xdr:row>102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94</xdr:row>
          <xdr:rowOff>57150</xdr:rowOff>
        </xdr:from>
        <xdr:to>
          <xdr:col>2</xdr:col>
          <xdr:colOff>247650</xdr:colOff>
          <xdr:row>95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552450</xdr:colOff>
          <xdr:row>94</xdr:row>
          <xdr:rowOff>19050</xdr:rowOff>
        </xdr:from>
        <xdr:to>
          <xdr:col>4</xdr:col>
          <xdr:colOff>47625</xdr:colOff>
          <xdr:row>94</xdr:row>
          <xdr:rowOff>209550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95</xdr:row>
          <xdr:rowOff>38100</xdr:rowOff>
        </xdr:from>
        <xdr:to>
          <xdr:col>2</xdr:col>
          <xdr:colOff>228600</xdr:colOff>
          <xdr:row>95</xdr:row>
          <xdr:rowOff>247650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2447925</xdr:colOff>
          <xdr:row>97</xdr:row>
          <xdr:rowOff>9525</xdr:rowOff>
        </xdr:from>
        <xdr:to>
          <xdr:col>2</xdr:col>
          <xdr:colOff>190500</xdr:colOff>
          <xdr:row>97</xdr:row>
          <xdr:rowOff>171450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96</xdr:row>
          <xdr:rowOff>180975</xdr:rowOff>
        </xdr:from>
        <xdr:to>
          <xdr:col>4</xdr:col>
          <xdr:colOff>495300</xdr:colOff>
          <xdr:row>98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2457450</xdr:colOff>
          <xdr:row>98</xdr:row>
          <xdr:rowOff>171450</xdr:rowOff>
        </xdr:from>
        <xdr:to>
          <xdr:col>2</xdr:col>
          <xdr:colOff>200025</xdr:colOff>
          <xdr:row>99</xdr:row>
          <xdr:rowOff>171450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97</xdr:row>
          <xdr:rowOff>171450</xdr:rowOff>
        </xdr:from>
        <xdr:to>
          <xdr:col>4</xdr:col>
          <xdr:colOff>495300</xdr:colOff>
          <xdr:row>99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98</xdr:row>
          <xdr:rowOff>171450</xdr:rowOff>
        </xdr:from>
        <xdr:to>
          <xdr:col>3</xdr:col>
          <xdr:colOff>361950</xdr:colOff>
          <xdr:row>100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99</xdr:row>
          <xdr:rowOff>171450</xdr:rowOff>
        </xdr:from>
        <xdr:to>
          <xdr:col>3</xdr:col>
          <xdr:colOff>352425</xdr:colOff>
          <xdr:row>100</xdr:row>
          <xdr:rowOff>180975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101</xdr:row>
          <xdr:rowOff>171450</xdr:rowOff>
        </xdr:from>
        <xdr:to>
          <xdr:col>2</xdr:col>
          <xdr:colOff>228600</xdr:colOff>
          <xdr:row>103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101</xdr:row>
          <xdr:rowOff>171450</xdr:rowOff>
        </xdr:from>
        <xdr:to>
          <xdr:col>3</xdr:col>
          <xdr:colOff>590550</xdr:colOff>
          <xdr:row>102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13" Type="http://schemas.openxmlformats.org/officeDocument/2006/relationships/ctrlProp" Target="../ctrlProps/ctrlProp45.xml"/><Relationship Id="rId18" Type="http://schemas.openxmlformats.org/officeDocument/2006/relationships/ctrlProp" Target="../ctrlProps/ctrlProp50.xml"/><Relationship Id="rId26" Type="http://schemas.openxmlformats.org/officeDocument/2006/relationships/ctrlProp" Target="../ctrlProps/ctrlProp58.xml"/><Relationship Id="rId39" Type="http://schemas.openxmlformats.org/officeDocument/2006/relationships/ctrlProp" Target="../ctrlProps/ctrlProp7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3.xml"/><Relationship Id="rId34" Type="http://schemas.openxmlformats.org/officeDocument/2006/relationships/ctrlProp" Target="../ctrlProps/ctrlProp66.xml"/><Relationship Id="rId42" Type="http://schemas.openxmlformats.org/officeDocument/2006/relationships/ctrlProp" Target="../ctrlProps/ctrlProp74.xml"/><Relationship Id="rId47" Type="http://schemas.openxmlformats.org/officeDocument/2006/relationships/ctrlProp" Target="../ctrlProps/ctrlProp79.xml"/><Relationship Id="rId7" Type="http://schemas.openxmlformats.org/officeDocument/2006/relationships/ctrlProp" Target="../ctrlProps/ctrlProp39.xml"/><Relationship Id="rId12" Type="http://schemas.openxmlformats.org/officeDocument/2006/relationships/ctrlProp" Target="../ctrlProps/ctrlProp44.xml"/><Relationship Id="rId17" Type="http://schemas.openxmlformats.org/officeDocument/2006/relationships/ctrlProp" Target="../ctrlProps/ctrlProp49.xml"/><Relationship Id="rId25" Type="http://schemas.openxmlformats.org/officeDocument/2006/relationships/ctrlProp" Target="../ctrlProps/ctrlProp57.xml"/><Relationship Id="rId33" Type="http://schemas.openxmlformats.org/officeDocument/2006/relationships/ctrlProp" Target="../ctrlProps/ctrlProp65.xml"/><Relationship Id="rId38" Type="http://schemas.openxmlformats.org/officeDocument/2006/relationships/ctrlProp" Target="../ctrlProps/ctrlProp70.xml"/><Relationship Id="rId46" Type="http://schemas.openxmlformats.org/officeDocument/2006/relationships/ctrlProp" Target="../ctrlProps/ctrlProp7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8.xml"/><Relationship Id="rId20" Type="http://schemas.openxmlformats.org/officeDocument/2006/relationships/ctrlProp" Target="../ctrlProps/ctrlProp52.xml"/><Relationship Id="rId29" Type="http://schemas.openxmlformats.org/officeDocument/2006/relationships/ctrlProp" Target="../ctrlProps/ctrlProp61.xml"/><Relationship Id="rId41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8.xml"/><Relationship Id="rId11" Type="http://schemas.openxmlformats.org/officeDocument/2006/relationships/ctrlProp" Target="../ctrlProps/ctrlProp43.xml"/><Relationship Id="rId24" Type="http://schemas.openxmlformats.org/officeDocument/2006/relationships/ctrlProp" Target="../ctrlProps/ctrlProp56.xml"/><Relationship Id="rId32" Type="http://schemas.openxmlformats.org/officeDocument/2006/relationships/ctrlProp" Target="../ctrlProps/ctrlProp64.xml"/><Relationship Id="rId37" Type="http://schemas.openxmlformats.org/officeDocument/2006/relationships/ctrlProp" Target="../ctrlProps/ctrlProp69.xml"/><Relationship Id="rId40" Type="http://schemas.openxmlformats.org/officeDocument/2006/relationships/ctrlProp" Target="../ctrlProps/ctrlProp72.xml"/><Relationship Id="rId45" Type="http://schemas.openxmlformats.org/officeDocument/2006/relationships/ctrlProp" Target="../ctrlProps/ctrlProp77.xml"/><Relationship Id="rId5" Type="http://schemas.openxmlformats.org/officeDocument/2006/relationships/ctrlProp" Target="../ctrlProps/ctrlProp37.xml"/><Relationship Id="rId15" Type="http://schemas.openxmlformats.org/officeDocument/2006/relationships/ctrlProp" Target="../ctrlProps/ctrlProp47.xml"/><Relationship Id="rId23" Type="http://schemas.openxmlformats.org/officeDocument/2006/relationships/ctrlProp" Target="../ctrlProps/ctrlProp55.xml"/><Relationship Id="rId28" Type="http://schemas.openxmlformats.org/officeDocument/2006/relationships/ctrlProp" Target="../ctrlProps/ctrlProp60.xml"/><Relationship Id="rId36" Type="http://schemas.openxmlformats.org/officeDocument/2006/relationships/ctrlProp" Target="../ctrlProps/ctrlProp68.xml"/><Relationship Id="rId10" Type="http://schemas.openxmlformats.org/officeDocument/2006/relationships/ctrlProp" Target="../ctrlProps/ctrlProp42.xml"/><Relationship Id="rId19" Type="http://schemas.openxmlformats.org/officeDocument/2006/relationships/ctrlProp" Target="../ctrlProps/ctrlProp51.xml"/><Relationship Id="rId31" Type="http://schemas.openxmlformats.org/officeDocument/2006/relationships/ctrlProp" Target="../ctrlProps/ctrlProp63.xml"/><Relationship Id="rId44" Type="http://schemas.openxmlformats.org/officeDocument/2006/relationships/ctrlProp" Target="../ctrlProps/ctrlProp76.xml"/><Relationship Id="rId4" Type="http://schemas.openxmlformats.org/officeDocument/2006/relationships/ctrlProp" Target="../ctrlProps/ctrlProp36.xml"/><Relationship Id="rId9" Type="http://schemas.openxmlformats.org/officeDocument/2006/relationships/ctrlProp" Target="../ctrlProps/ctrlProp41.xml"/><Relationship Id="rId14" Type="http://schemas.openxmlformats.org/officeDocument/2006/relationships/ctrlProp" Target="../ctrlProps/ctrlProp46.xml"/><Relationship Id="rId22" Type="http://schemas.openxmlformats.org/officeDocument/2006/relationships/ctrlProp" Target="../ctrlProps/ctrlProp54.xml"/><Relationship Id="rId27" Type="http://schemas.openxmlformats.org/officeDocument/2006/relationships/ctrlProp" Target="../ctrlProps/ctrlProp59.xml"/><Relationship Id="rId30" Type="http://schemas.openxmlformats.org/officeDocument/2006/relationships/ctrlProp" Target="../ctrlProps/ctrlProp62.xml"/><Relationship Id="rId35" Type="http://schemas.openxmlformats.org/officeDocument/2006/relationships/ctrlProp" Target="../ctrlProps/ctrlProp67.xml"/><Relationship Id="rId43" Type="http://schemas.openxmlformats.org/officeDocument/2006/relationships/ctrlProp" Target="../ctrlProps/ctrlProp75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9.xml"/><Relationship Id="rId18" Type="http://schemas.openxmlformats.org/officeDocument/2006/relationships/ctrlProp" Target="../ctrlProps/ctrlProp94.xml"/><Relationship Id="rId26" Type="http://schemas.openxmlformats.org/officeDocument/2006/relationships/ctrlProp" Target="../ctrlProps/ctrlProp102.xml"/><Relationship Id="rId39" Type="http://schemas.openxmlformats.org/officeDocument/2006/relationships/ctrlProp" Target="../ctrlProps/ctrlProp115.xml"/><Relationship Id="rId21" Type="http://schemas.openxmlformats.org/officeDocument/2006/relationships/ctrlProp" Target="../ctrlProps/ctrlProp97.xml"/><Relationship Id="rId34" Type="http://schemas.openxmlformats.org/officeDocument/2006/relationships/ctrlProp" Target="../ctrlProps/ctrlProp110.xml"/><Relationship Id="rId42" Type="http://schemas.openxmlformats.org/officeDocument/2006/relationships/ctrlProp" Target="../ctrlProps/ctrlProp118.xml"/><Relationship Id="rId47" Type="http://schemas.openxmlformats.org/officeDocument/2006/relationships/ctrlProp" Target="../ctrlProps/ctrlProp123.xml"/><Relationship Id="rId50" Type="http://schemas.openxmlformats.org/officeDocument/2006/relationships/ctrlProp" Target="../ctrlProps/ctrlProp126.xml"/><Relationship Id="rId55" Type="http://schemas.openxmlformats.org/officeDocument/2006/relationships/ctrlProp" Target="../ctrlProps/ctrlProp131.xml"/><Relationship Id="rId63" Type="http://schemas.openxmlformats.org/officeDocument/2006/relationships/ctrlProp" Target="../ctrlProps/ctrlProp139.xml"/><Relationship Id="rId7" Type="http://schemas.openxmlformats.org/officeDocument/2006/relationships/ctrlProp" Target="../ctrlProps/ctrlProp8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92.xml"/><Relationship Id="rId29" Type="http://schemas.openxmlformats.org/officeDocument/2006/relationships/ctrlProp" Target="../ctrlProps/ctrlProp10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2.xml"/><Relationship Id="rId11" Type="http://schemas.openxmlformats.org/officeDocument/2006/relationships/ctrlProp" Target="../ctrlProps/ctrlProp87.xml"/><Relationship Id="rId24" Type="http://schemas.openxmlformats.org/officeDocument/2006/relationships/ctrlProp" Target="../ctrlProps/ctrlProp100.xml"/><Relationship Id="rId32" Type="http://schemas.openxmlformats.org/officeDocument/2006/relationships/ctrlProp" Target="../ctrlProps/ctrlProp108.xml"/><Relationship Id="rId37" Type="http://schemas.openxmlformats.org/officeDocument/2006/relationships/ctrlProp" Target="../ctrlProps/ctrlProp113.xml"/><Relationship Id="rId40" Type="http://schemas.openxmlformats.org/officeDocument/2006/relationships/ctrlProp" Target="../ctrlProps/ctrlProp116.xml"/><Relationship Id="rId45" Type="http://schemas.openxmlformats.org/officeDocument/2006/relationships/ctrlProp" Target="../ctrlProps/ctrlProp121.xml"/><Relationship Id="rId53" Type="http://schemas.openxmlformats.org/officeDocument/2006/relationships/ctrlProp" Target="../ctrlProps/ctrlProp129.xml"/><Relationship Id="rId58" Type="http://schemas.openxmlformats.org/officeDocument/2006/relationships/ctrlProp" Target="../ctrlProps/ctrlProp134.xml"/><Relationship Id="rId66" Type="http://schemas.openxmlformats.org/officeDocument/2006/relationships/ctrlProp" Target="../ctrlProps/ctrlProp142.xml"/><Relationship Id="rId5" Type="http://schemas.openxmlformats.org/officeDocument/2006/relationships/ctrlProp" Target="../ctrlProps/ctrlProp81.xml"/><Relationship Id="rId15" Type="http://schemas.openxmlformats.org/officeDocument/2006/relationships/ctrlProp" Target="../ctrlProps/ctrlProp91.xml"/><Relationship Id="rId23" Type="http://schemas.openxmlformats.org/officeDocument/2006/relationships/ctrlProp" Target="../ctrlProps/ctrlProp99.xml"/><Relationship Id="rId28" Type="http://schemas.openxmlformats.org/officeDocument/2006/relationships/ctrlProp" Target="../ctrlProps/ctrlProp104.xml"/><Relationship Id="rId36" Type="http://schemas.openxmlformats.org/officeDocument/2006/relationships/ctrlProp" Target="../ctrlProps/ctrlProp112.xml"/><Relationship Id="rId49" Type="http://schemas.openxmlformats.org/officeDocument/2006/relationships/ctrlProp" Target="../ctrlProps/ctrlProp125.xml"/><Relationship Id="rId57" Type="http://schemas.openxmlformats.org/officeDocument/2006/relationships/ctrlProp" Target="../ctrlProps/ctrlProp133.xml"/><Relationship Id="rId61" Type="http://schemas.openxmlformats.org/officeDocument/2006/relationships/ctrlProp" Target="../ctrlProps/ctrlProp137.xml"/><Relationship Id="rId10" Type="http://schemas.openxmlformats.org/officeDocument/2006/relationships/ctrlProp" Target="../ctrlProps/ctrlProp86.xml"/><Relationship Id="rId19" Type="http://schemas.openxmlformats.org/officeDocument/2006/relationships/ctrlProp" Target="../ctrlProps/ctrlProp95.xml"/><Relationship Id="rId31" Type="http://schemas.openxmlformats.org/officeDocument/2006/relationships/ctrlProp" Target="../ctrlProps/ctrlProp107.xml"/><Relationship Id="rId44" Type="http://schemas.openxmlformats.org/officeDocument/2006/relationships/ctrlProp" Target="../ctrlProps/ctrlProp120.xml"/><Relationship Id="rId52" Type="http://schemas.openxmlformats.org/officeDocument/2006/relationships/ctrlProp" Target="../ctrlProps/ctrlProp128.xml"/><Relationship Id="rId60" Type="http://schemas.openxmlformats.org/officeDocument/2006/relationships/ctrlProp" Target="../ctrlProps/ctrlProp136.xml"/><Relationship Id="rId65" Type="http://schemas.openxmlformats.org/officeDocument/2006/relationships/ctrlProp" Target="../ctrlProps/ctrlProp141.xml"/><Relationship Id="rId4" Type="http://schemas.openxmlformats.org/officeDocument/2006/relationships/ctrlProp" Target="../ctrlProps/ctrlProp80.xml"/><Relationship Id="rId9" Type="http://schemas.openxmlformats.org/officeDocument/2006/relationships/ctrlProp" Target="../ctrlProps/ctrlProp85.xml"/><Relationship Id="rId14" Type="http://schemas.openxmlformats.org/officeDocument/2006/relationships/ctrlProp" Target="../ctrlProps/ctrlProp90.xml"/><Relationship Id="rId22" Type="http://schemas.openxmlformats.org/officeDocument/2006/relationships/ctrlProp" Target="../ctrlProps/ctrlProp98.xml"/><Relationship Id="rId27" Type="http://schemas.openxmlformats.org/officeDocument/2006/relationships/ctrlProp" Target="../ctrlProps/ctrlProp103.xml"/><Relationship Id="rId30" Type="http://schemas.openxmlformats.org/officeDocument/2006/relationships/ctrlProp" Target="../ctrlProps/ctrlProp106.xml"/><Relationship Id="rId35" Type="http://schemas.openxmlformats.org/officeDocument/2006/relationships/ctrlProp" Target="../ctrlProps/ctrlProp111.xml"/><Relationship Id="rId43" Type="http://schemas.openxmlformats.org/officeDocument/2006/relationships/ctrlProp" Target="../ctrlProps/ctrlProp119.xml"/><Relationship Id="rId48" Type="http://schemas.openxmlformats.org/officeDocument/2006/relationships/ctrlProp" Target="../ctrlProps/ctrlProp124.xml"/><Relationship Id="rId56" Type="http://schemas.openxmlformats.org/officeDocument/2006/relationships/ctrlProp" Target="../ctrlProps/ctrlProp132.xml"/><Relationship Id="rId64" Type="http://schemas.openxmlformats.org/officeDocument/2006/relationships/ctrlProp" Target="../ctrlProps/ctrlProp140.xml"/><Relationship Id="rId8" Type="http://schemas.openxmlformats.org/officeDocument/2006/relationships/ctrlProp" Target="../ctrlProps/ctrlProp84.xml"/><Relationship Id="rId51" Type="http://schemas.openxmlformats.org/officeDocument/2006/relationships/ctrlProp" Target="../ctrlProps/ctrlProp127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88.xml"/><Relationship Id="rId17" Type="http://schemas.openxmlformats.org/officeDocument/2006/relationships/ctrlProp" Target="../ctrlProps/ctrlProp93.xml"/><Relationship Id="rId25" Type="http://schemas.openxmlformats.org/officeDocument/2006/relationships/ctrlProp" Target="../ctrlProps/ctrlProp101.xml"/><Relationship Id="rId33" Type="http://schemas.openxmlformats.org/officeDocument/2006/relationships/ctrlProp" Target="../ctrlProps/ctrlProp109.xml"/><Relationship Id="rId38" Type="http://schemas.openxmlformats.org/officeDocument/2006/relationships/ctrlProp" Target="../ctrlProps/ctrlProp114.xml"/><Relationship Id="rId46" Type="http://schemas.openxmlformats.org/officeDocument/2006/relationships/ctrlProp" Target="../ctrlProps/ctrlProp122.xml"/><Relationship Id="rId59" Type="http://schemas.openxmlformats.org/officeDocument/2006/relationships/ctrlProp" Target="../ctrlProps/ctrlProp135.xml"/><Relationship Id="rId67" Type="http://schemas.openxmlformats.org/officeDocument/2006/relationships/ctrlProp" Target="../ctrlProps/ctrlProp143.xml"/><Relationship Id="rId20" Type="http://schemas.openxmlformats.org/officeDocument/2006/relationships/ctrlProp" Target="../ctrlProps/ctrlProp96.xml"/><Relationship Id="rId41" Type="http://schemas.openxmlformats.org/officeDocument/2006/relationships/ctrlProp" Target="../ctrlProps/ctrlProp117.xml"/><Relationship Id="rId54" Type="http://schemas.openxmlformats.org/officeDocument/2006/relationships/ctrlProp" Target="../ctrlProps/ctrlProp130.xml"/><Relationship Id="rId62" Type="http://schemas.openxmlformats.org/officeDocument/2006/relationships/ctrlProp" Target="../ctrlProps/ctrlProp138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3.xml"/><Relationship Id="rId18" Type="http://schemas.openxmlformats.org/officeDocument/2006/relationships/ctrlProp" Target="../ctrlProps/ctrlProp158.xml"/><Relationship Id="rId26" Type="http://schemas.openxmlformats.org/officeDocument/2006/relationships/ctrlProp" Target="../ctrlProps/ctrlProp166.xml"/><Relationship Id="rId39" Type="http://schemas.openxmlformats.org/officeDocument/2006/relationships/ctrlProp" Target="../ctrlProps/ctrlProp179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61.xml"/><Relationship Id="rId34" Type="http://schemas.openxmlformats.org/officeDocument/2006/relationships/ctrlProp" Target="../ctrlProps/ctrlProp174.xml"/><Relationship Id="rId42" Type="http://schemas.openxmlformats.org/officeDocument/2006/relationships/ctrlProp" Target="../ctrlProps/ctrlProp182.xml"/><Relationship Id="rId47" Type="http://schemas.openxmlformats.org/officeDocument/2006/relationships/ctrlProp" Target="../ctrlProps/ctrlProp187.xml"/><Relationship Id="rId50" Type="http://schemas.openxmlformats.org/officeDocument/2006/relationships/ctrlProp" Target="../ctrlProps/ctrlProp190.xml"/><Relationship Id="rId7" Type="http://schemas.openxmlformats.org/officeDocument/2006/relationships/ctrlProp" Target="../ctrlProps/ctrlProp147.xml"/><Relationship Id="rId12" Type="http://schemas.openxmlformats.org/officeDocument/2006/relationships/ctrlProp" Target="../ctrlProps/ctrlProp152.xml"/><Relationship Id="rId17" Type="http://schemas.openxmlformats.org/officeDocument/2006/relationships/ctrlProp" Target="../ctrlProps/ctrlProp157.xml"/><Relationship Id="rId25" Type="http://schemas.openxmlformats.org/officeDocument/2006/relationships/ctrlProp" Target="../ctrlProps/ctrlProp165.xml"/><Relationship Id="rId33" Type="http://schemas.openxmlformats.org/officeDocument/2006/relationships/ctrlProp" Target="../ctrlProps/ctrlProp173.xml"/><Relationship Id="rId38" Type="http://schemas.openxmlformats.org/officeDocument/2006/relationships/ctrlProp" Target="../ctrlProps/ctrlProp178.xml"/><Relationship Id="rId46" Type="http://schemas.openxmlformats.org/officeDocument/2006/relationships/ctrlProp" Target="../ctrlProps/ctrlProp18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56.xml"/><Relationship Id="rId20" Type="http://schemas.openxmlformats.org/officeDocument/2006/relationships/ctrlProp" Target="../ctrlProps/ctrlProp160.xml"/><Relationship Id="rId29" Type="http://schemas.openxmlformats.org/officeDocument/2006/relationships/ctrlProp" Target="../ctrlProps/ctrlProp169.xml"/><Relationship Id="rId41" Type="http://schemas.openxmlformats.org/officeDocument/2006/relationships/ctrlProp" Target="../ctrlProps/ctrlProp18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46.xml"/><Relationship Id="rId11" Type="http://schemas.openxmlformats.org/officeDocument/2006/relationships/ctrlProp" Target="../ctrlProps/ctrlProp151.xml"/><Relationship Id="rId24" Type="http://schemas.openxmlformats.org/officeDocument/2006/relationships/ctrlProp" Target="../ctrlProps/ctrlProp164.xml"/><Relationship Id="rId32" Type="http://schemas.openxmlformats.org/officeDocument/2006/relationships/ctrlProp" Target="../ctrlProps/ctrlProp172.xml"/><Relationship Id="rId37" Type="http://schemas.openxmlformats.org/officeDocument/2006/relationships/ctrlProp" Target="../ctrlProps/ctrlProp177.xml"/><Relationship Id="rId40" Type="http://schemas.openxmlformats.org/officeDocument/2006/relationships/ctrlProp" Target="../ctrlProps/ctrlProp180.xml"/><Relationship Id="rId45" Type="http://schemas.openxmlformats.org/officeDocument/2006/relationships/ctrlProp" Target="../ctrlProps/ctrlProp185.xml"/><Relationship Id="rId53" Type="http://schemas.openxmlformats.org/officeDocument/2006/relationships/ctrlProp" Target="../ctrlProps/ctrlProp193.xml"/><Relationship Id="rId5" Type="http://schemas.openxmlformats.org/officeDocument/2006/relationships/ctrlProp" Target="../ctrlProps/ctrlProp145.xml"/><Relationship Id="rId15" Type="http://schemas.openxmlformats.org/officeDocument/2006/relationships/ctrlProp" Target="../ctrlProps/ctrlProp155.xml"/><Relationship Id="rId23" Type="http://schemas.openxmlformats.org/officeDocument/2006/relationships/ctrlProp" Target="../ctrlProps/ctrlProp163.xml"/><Relationship Id="rId28" Type="http://schemas.openxmlformats.org/officeDocument/2006/relationships/ctrlProp" Target="../ctrlProps/ctrlProp168.xml"/><Relationship Id="rId36" Type="http://schemas.openxmlformats.org/officeDocument/2006/relationships/ctrlProp" Target="../ctrlProps/ctrlProp176.xml"/><Relationship Id="rId49" Type="http://schemas.openxmlformats.org/officeDocument/2006/relationships/ctrlProp" Target="../ctrlProps/ctrlProp189.xml"/><Relationship Id="rId10" Type="http://schemas.openxmlformats.org/officeDocument/2006/relationships/ctrlProp" Target="../ctrlProps/ctrlProp150.xml"/><Relationship Id="rId19" Type="http://schemas.openxmlformats.org/officeDocument/2006/relationships/ctrlProp" Target="../ctrlProps/ctrlProp159.xml"/><Relationship Id="rId31" Type="http://schemas.openxmlformats.org/officeDocument/2006/relationships/ctrlProp" Target="../ctrlProps/ctrlProp171.xml"/><Relationship Id="rId44" Type="http://schemas.openxmlformats.org/officeDocument/2006/relationships/ctrlProp" Target="../ctrlProps/ctrlProp184.xml"/><Relationship Id="rId52" Type="http://schemas.openxmlformats.org/officeDocument/2006/relationships/ctrlProp" Target="../ctrlProps/ctrlProp192.xml"/><Relationship Id="rId4" Type="http://schemas.openxmlformats.org/officeDocument/2006/relationships/ctrlProp" Target="../ctrlProps/ctrlProp144.xml"/><Relationship Id="rId9" Type="http://schemas.openxmlformats.org/officeDocument/2006/relationships/ctrlProp" Target="../ctrlProps/ctrlProp149.xml"/><Relationship Id="rId14" Type="http://schemas.openxmlformats.org/officeDocument/2006/relationships/ctrlProp" Target="../ctrlProps/ctrlProp154.xml"/><Relationship Id="rId22" Type="http://schemas.openxmlformats.org/officeDocument/2006/relationships/ctrlProp" Target="../ctrlProps/ctrlProp162.xml"/><Relationship Id="rId27" Type="http://schemas.openxmlformats.org/officeDocument/2006/relationships/ctrlProp" Target="../ctrlProps/ctrlProp167.xml"/><Relationship Id="rId30" Type="http://schemas.openxmlformats.org/officeDocument/2006/relationships/ctrlProp" Target="../ctrlProps/ctrlProp170.xml"/><Relationship Id="rId35" Type="http://schemas.openxmlformats.org/officeDocument/2006/relationships/ctrlProp" Target="../ctrlProps/ctrlProp175.xml"/><Relationship Id="rId43" Type="http://schemas.openxmlformats.org/officeDocument/2006/relationships/ctrlProp" Target="../ctrlProps/ctrlProp183.xml"/><Relationship Id="rId48" Type="http://schemas.openxmlformats.org/officeDocument/2006/relationships/ctrlProp" Target="../ctrlProps/ctrlProp188.xml"/><Relationship Id="rId8" Type="http://schemas.openxmlformats.org/officeDocument/2006/relationships/ctrlProp" Target="../ctrlProps/ctrlProp148.xml"/><Relationship Id="rId51" Type="http://schemas.openxmlformats.org/officeDocument/2006/relationships/ctrlProp" Target="../ctrlProps/ctrlProp191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03.xml"/><Relationship Id="rId18" Type="http://schemas.openxmlformats.org/officeDocument/2006/relationships/ctrlProp" Target="../ctrlProps/ctrlProp208.xml"/><Relationship Id="rId26" Type="http://schemas.openxmlformats.org/officeDocument/2006/relationships/ctrlProp" Target="../ctrlProps/ctrlProp216.xml"/><Relationship Id="rId39" Type="http://schemas.openxmlformats.org/officeDocument/2006/relationships/ctrlProp" Target="../ctrlProps/ctrlProp229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211.xml"/><Relationship Id="rId34" Type="http://schemas.openxmlformats.org/officeDocument/2006/relationships/ctrlProp" Target="../ctrlProps/ctrlProp224.xml"/><Relationship Id="rId42" Type="http://schemas.openxmlformats.org/officeDocument/2006/relationships/ctrlProp" Target="../ctrlProps/ctrlProp232.xml"/><Relationship Id="rId47" Type="http://schemas.openxmlformats.org/officeDocument/2006/relationships/ctrlProp" Target="../ctrlProps/ctrlProp237.xml"/><Relationship Id="rId50" Type="http://schemas.openxmlformats.org/officeDocument/2006/relationships/ctrlProp" Target="../ctrlProps/ctrlProp240.xml"/><Relationship Id="rId7" Type="http://schemas.openxmlformats.org/officeDocument/2006/relationships/ctrlProp" Target="../ctrlProps/ctrlProp197.xml"/><Relationship Id="rId12" Type="http://schemas.openxmlformats.org/officeDocument/2006/relationships/ctrlProp" Target="../ctrlProps/ctrlProp202.xml"/><Relationship Id="rId17" Type="http://schemas.openxmlformats.org/officeDocument/2006/relationships/ctrlProp" Target="../ctrlProps/ctrlProp207.xml"/><Relationship Id="rId25" Type="http://schemas.openxmlformats.org/officeDocument/2006/relationships/ctrlProp" Target="../ctrlProps/ctrlProp215.xml"/><Relationship Id="rId33" Type="http://schemas.openxmlformats.org/officeDocument/2006/relationships/ctrlProp" Target="../ctrlProps/ctrlProp223.xml"/><Relationship Id="rId38" Type="http://schemas.openxmlformats.org/officeDocument/2006/relationships/ctrlProp" Target="../ctrlProps/ctrlProp228.xml"/><Relationship Id="rId46" Type="http://schemas.openxmlformats.org/officeDocument/2006/relationships/ctrlProp" Target="../ctrlProps/ctrlProp23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06.xml"/><Relationship Id="rId20" Type="http://schemas.openxmlformats.org/officeDocument/2006/relationships/ctrlProp" Target="../ctrlProps/ctrlProp210.xml"/><Relationship Id="rId29" Type="http://schemas.openxmlformats.org/officeDocument/2006/relationships/ctrlProp" Target="../ctrlProps/ctrlProp219.xml"/><Relationship Id="rId41" Type="http://schemas.openxmlformats.org/officeDocument/2006/relationships/ctrlProp" Target="../ctrlProps/ctrlProp23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6.xml"/><Relationship Id="rId11" Type="http://schemas.openxmlformats.org/officeDocument/2006/relationships/ctrlProp" Target="../ctrlProps/ctrlProp201.xml"/><Relationship Id="rId24" Type="http://schemas.openxmlformats.org/officeDocument/2006/relationships/ctrlProp" Target="../ctrlProps/ctrlProp214.xml"/><Relationship Id="rId32" Type="http://schemas.openxmlformats.org/officeDocument/2006/relationships/ctrlProp" Target="../ctrlProps/ctrlProp222.xml"/><Relationship Id="rId37" Type="http://schemas.openxmlformats.org/officeDocument/2006/relationships/ctrlProp" Target="../ctrlProps/ctrlProp227.xml"/><Relationship Id="rId40" Type="http://schemas.openxmlformats.org/officeDocument/2006/relationships/ctrlProp" Target="../ctrlProps/ctrlProp230.xml"/><Relationship Id="rId45" Type="http://schemas.openxmlformats.org/officeDocument/2006/relationships/ctrlProp" Target="../ctrlProps/ctrlProp235.xml"/><Relationship Id="rId5" Type="http://schemas.openxmlformats.org/officeDocument/2006/relationships/ctrlProp" Target="../ctrlProps/ctrlProp195.xml"/><Relationship Id="rId15" Type="http://schemas.openxmlformats.org/officeDocument/2006/relationships/ctrlProp" Target="../ctrlProps/ctrlProp205.xml"/><Relationship Id="rId23" Type="http://schemas.openxmlformats.org/officeDocument/2006/relationships/ctrlProp" Target="../ctrlProps/ctrlProp213.xml"/><Relationship Id="rId28" Type="http://schemas.openxmlformats.org/officeDocument/2006/relationships/ctrlProp" Target="../ctrlProps/ctrlProp218.xml"/><Relationship Id="rId36" Type="http://schemas.openxmlformats.org/officeDocument/2006/relationships/ctrlProp" Target="../ctrlProps/ctrlProp226.xml"/><Relationship Id="rId49" Type="http://schemas.openxmlformats.org/officeDocument/2006/relationships/ctrlProp" Target="../ctrlProps/ctrlProp239.xml"/><Relationship Id="rId10" Type="http://schemas.openxmlformats.org/officeDocument/2006/relationships/ctrlProp" Target="../ctrlProps/ctrlProp200.xml"/><Relationship Id="rId19" Type="http://schemas.openxmlformats.org/officeDocument/2006/relationships/ctrlProp" Target="../ctrlProps/ctrlProp209.xml"/><Relationship Id="rId31" Type="http://schemas.openxmlformats.org/officeDocument/2006/relationships/ctrlProp" Target="../ctrlProps/ctrlProp221.xml"/><Relationship Id="rId44" Type="http://schemas.openxmlformats.org/officeDocument/2006/relationships/ctrlProp" Target="../ctrlProps/ctrlProp234.xml"/><Relationship Id="rId4" Type="http://schemas.openxmlformats.org/officeDocument/2006/relationships/ctrlProp" Target="../ctrlProps/ctrlProp194.xml"/><Relationship Id="rId9" Type="http://schemas.openxmlformats.org/officeDocument/2006/relationships/ctrlProp" Target="../ctrlProps/ctrlProp199.xml"/><Relationship Id="rId14" Type="http://schemas.openxmlformats.org/officeDocument/2006/relationships/ctrlProp" Target="../ctrlProps/ctrlProp204.xml"/><Relationship Id="rId22" Type="http://schemas.openxmlformats.org/officeDocument/2006/relationships/ctrlProp" Target="../ctrlProps/ctrlProp212.xml"/><Relationship Id="rId27" Type="http://schemas.openxmlformats.org/officeDocument/2006/relationships/ctrlProp" Target="../ctrlProps/ctrlProp217.xml"/><Relationship Id="rId30" Type="http://schemas.openxmlformats.org/officeDocument/2006/relationships/ctrlProp" Target="../ctrlProps/ctrlProp220.xml"/><Relationship Id="rId35" Type="http://schemas.openxmlformats.org/officeDocument/2006/relationships/ctrlProp" Target="../ctrlProps/ctrlProp225.xml"/><Relationship Id="rId43" Type="http://schemas.openxmlformats.org/officeDocument/2006/relationships/ctrlProp" Target="../ctrlProps/ctrlProp233.xml"/><Relationship Id="rId48" Type="http://schemas.openxmlformats.org/officeDocument/2006/relationships/ctrlProp" Target="../ctrlProps/ctrlProp238.xml"/><Relationship Id="rId8" Type="http://schemas.openxmlformats.org/officeDocument/2006/relationships/ctrlProp" Target="../ctrlProps/ctrlProp198.xml"/><Relationship Id="rId51" Type="http://schemas.openxmlformats.org/officeDocument/2006/relationships/ctrlProp" Target="../ctrlProps/ctrlProp24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6.xml"/><Relationship Id="rId13" Type="http://schemas.openxmlformats.org/officeDocument/2006/relationships/ctrlProp" Target="../ctrlProps/ctrlProp251.xml"/><Relationship Id="rId18" Type="http://schemas.openxmlformats.org/officeDocument/2006/relationships/ctrlProp" Target="../ctrlProps/ctrlProp256.xml"/><Relationship Id="rId26" Type="http://schemas.openxmlformats.org/officeDocument/2006/relationships/ctrlProp" Target="../ctrlProps/ctrlProp264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259.xml"/><Relationship Id="rId7" Type="http://schemas.openxmlformats.org/officeDocument/2006/relationships/ctrlProp" Target="../ctrlProps/ctrlProp245.xml"/><Relationship Id="rId12" Type="http://schemas.openxmlformats.org/officeDocument/2006/relationships/ctrlProp" Target="../ctrlProps/ctrlProp250.xml"/><Relationship Id="rId17" Type="http://schemas.openxmlformats.org/officeDocument/2006/relationships/ctrlProp" Target="../ctrlProps/ctrlProp255.xml"/><Relationship Id="rId25" Type="http://schemas.openxmlformats.org/officeDocument/2006/relationships/ctrlProp" Target="../ctrlProps/ctrlProp263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54.xml"/><Relationship Id="rId20" Type="http://schemas.openxmlformats.org/officeDocument/2006/relationships/ctrlProp" Target="../ctrlProps/ctrlProp258.xml"/><Relationship Id="rId29" Type="http://schemas.openxmlformats.org/officeDocument/2006/relationships/ctrlProp" Target="../ctrlProps/ctrlProp26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44.xml"/><Relationship Id="rId11" Type="http://schemas.openxmlformats.org/officeDocument/2006/relationships/ctrlProp" Target="../ctrlProps/ctrlProp249.xml"/><Relationship Id="rId24" Type="http://schemas.openxmlformats.org/officeDocument/2006/relationships/ctrlProp" Target="../ctrlProps/ctrlProp262.xml"/><Relationship Id="rId5" Type="http://schemas.openxmlformats.org/officeDocument/2006/relationships/ctrlProp" Target="../ctrlProps/ctrlProp243.xml"/><Relationship Id="rId15" Type="http://schemas.openxmlformats.org/officeDocument/2006/relationships/ctrlProp" Target="../ctrlProps/ctrlProp253.xml"/><Relationship Id="rId23" Type="http://schemas.openxmlformats.org/officeDocument/2006/relationships/ctrlProp" Target="../ctrlProps/ctrlProp261.xml"/><Relationship Id="rId28" Type="http://schemas.openxmlformats.org/officeDocument/2006/relationships/ctrlProp" Target="../ctrlProps/ctrlProp266.xml"/><Relationship Id="rId10" Type="http://schemas.openxmlformats.org/officeDocument/2006/relationships/ctrlProp" Target="../ctrlProps/ctrlProp248.xml"/><Relationship Id="rId19" Type="http://schemas.openxmlformats.org/officeDocument/2006/relationships/ctrlProp" Target="../ctrlProps/ctrlProp257.xml"/><Relationship Id="rId4" Type="http://schemas.openxmlformats.org/officeDocument/2006/relationships/ctrlProp" Target="../ctrlProps/ctrlProp242.xml"/><Relationship Id="rId9" Type="http://schemas.openxmlformats.org/officeDocument/2006/relationships/ctrlProp" Target="../ctrlProps/ctrlProp247.xml"/><Relationship Id="rId14" Type="http://schemas.openxmlformats.org/officeDocument/2006/relationships/ctrlProp" Target="../ctrlProps/ctrlProp252.xml"/><Relationship Id="rId22" Type="http://schemas.openxmlformats.org/officeDocument/2006/relationships/ctrlProp" Target="../ctrlProps/ctrlProp260.xml"/><Relationship Id="rId27" Type="http://schemas.openxmlformats.org/officeDocument/2006/relationships/ctrlProp" Target="../ctrlProps/ctrlProp26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theme="8" tint="0.39997558519241921"/>
    <pageSetUpPr fitToPage="1"/>
  </sheetPr>
  <dimension ref="A1:N51"/>
  <sheetViews>
    <sheetView tabSelected="1" topLeftCell="A28" zoomScale="110" zoomScaleNormal="110" workbookViewId="0">
      <selection activeCell="A4" sqref="A4:I8"/>
    </sheetView>
  </sheetViews>
  <sheetFormatPr defaultRowHeight="16.5" customHeight="1" x14ac:dyDescent="0.25"/>
  <cols>
    <col min="1" max="1" width="29.28515625" customWidth="1"/>
    <col min="2" max="8" width="9.7109375" customWidth="1"/>
    <col min="9" max="9" width="11.7109375" customWidth="1"/>
  </cols>
  <sheetData>
    <row r="1" spans="1:14" s="1" customFormat="1" ht="16.5" customHeight="1" x14ac:dyDescent="0.25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3"/>
      <c r="K1" s="13"/>
      <c r="L1" s="13"/>
      <c r="M1" s="13"/>
      <c r="N1" s="13"/>
    </row>
    <row r="2" spans="1:14" s="1" customFormat="1" ht="16.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3"/>
      <c r="K2" s="13"/>
      <c r="L2" s="13"/>
      <c r="M2" s="13"/>
      <c r="N2" s="13"/>
    </row>
    <row r="3" spans="1:14" s="1" customFormat="1" ht="16.5" customHeight="1" x14ac:dyDescent="0.25">
      <c r="A3" s="168"/>
      <c r="B3" s="168"/>
      <c r="C3" s="168"/>
      <c r="D3" s="168"/>
      <c r="E3" s="168"/>
      <c r="F3" s="168"/>
      <c r="G3" s="168"/>
      <c r="H3" s="168"/>
      <c r="I3" s="168"/>
      <c r="J3" s="13"/>
      <c r="K3" s="13"/>
      <c r="L3" s="13"/>
      <c r="M3" s="13"/>
      <c r="N3" s="13"/>
    </row>
    <row r="4" spans="1:14" s="1" customFormat="1" ht="16.5" customHeight="1" x14ac:dyDescent="0.25">
      <c r="A4" s="141" t="s">
        <v>263</v>
      </c>
      <c r="B4" s="141"/>
      <c r="C4" s="141"/>
      <c r="D4" s="141"/>
      <c r="E4" s="141"/>
      <c r="F4" s="141"/>
      <c r="G4" s="141"/>
      <c r="H4" s="141"/>
      <c r="I4" s="141"/>
      <c r="J4" s="13"/>
      <c r="K4" s="13"/>
      <c r="L4" s="13"/>
      <c r="M4" s="13"/>
      <c r="N4" s="13"/>
    </row>
    <row r="5" spans="1:14" s="1" customFormat="1" ht="16.5" customHeight="1" x14ac:dyDescent="0.25">
      <c r="A5" s="141"/>
      <c r="B5" s="141"/>
      <c r="C5" s="141"/>
      <c r="D5" s="141"/>
      <c r="E5" s="141"/>
      <c r="F5" s="141"/>
      <c r="G5" s="141"/>
      <c r="H5" s="141"/>
      <c r="I5" s="141"/>
      <c r="J5" s="13"/>
      <c r="K5" s="13"/>
      <c r="L5" s="13"/>
      <c r="M5" s="13"/>
      <c r="N5" s="13"/>
    </row>
    <row r="6" spans="1:14" s="1" customFormat="1" ht="16.5" customHeight="1" x14ac:dyDescent="0.25">
      <c r="A6" s="141"/>
      <c r="B6" s="141"/>
      <c r="C6" s="141"/>
      <c r="D6" s="141"/>
      <c r="E6" s="141"/>
      <c r="F6" s="141"/>
      <c r="G6" s="141"/>
      <c r="H6" s="141"/>
      <c r="I6" s="141"/>
      <c r="J6" s="13"/>
      <c r="K6" s="13"/>
      <c r="L6" s="13"/>
      <c r="M6" s="13"/>
      <c r="N6" s="13"/>
    </row>
    <row r="7" spans="1:14" s="1" customFormat="1" ht="16.5" customHeight="1" x14ac:dyDescent="0.25">
      <c r="A7" s="141"/>
      <c r="B7" s="141"/>
      <c r="C7" s="141"/>
      <c r="D7" s="141"/>
      <c r="E7" s="141"/>
      <c r="F7" s="141"/>
      <c r="G7" s="141"/>
      <c r="H7" s="141"/>
      <c r="I7" s="141"/>
      <c r="J7" s="13"/>
      <c r="K7" s="13"/>
      <c r="L7" s="13"/>
      <c r="M7" s="13"/>
      <c r="N7" s="13"/>
    </row>
    <row r="8" spans="1:14" s="1" customFormat="1" ht="16.5" customHeight="1" x14ac:dyDescent="0.25">
      <c r="A8" s="141"/>
      <c r="B8" s="141"/>
      <c r="C8" s="141"/>
      <c r="D8" s="141"/>
      <c r="E8" s="141"/>
      <c r="F8" s="141"/>
      <c r="G8" s="141"/>
      <c r="H8" s="141"/>
      <c r="I8" s="141"/>
      <c r="J8" s="13"/>
      <c r="K8" s="13"/>
      <c r="L8" s="13"/>
      <c r="M8" s="13"/>
      <c r="N8" s="13"/>
    </row>
    <row r="9" spans="1:14" s="18" customFormat="1" ht="16.5" customHeight="1" x14ac:dyDescent="0.25">
      <c r="A9" s="141"/>
      <c r="B9" s="148"/>
      <c r="C9" s="148"/>
      <c r="D9" s="148"/>
      <c r="E9" s="148"/>
      <c r="F9" s="148"/>
      <c r="G9" s="148"/>
      <c r="H9" s="148"/>
      <c r="I9" s="148"/>
    </row>
    <row r="10" spans="1:14" ht="16.5" customHeight="1" thickBot="1" x14ac:dyDescent="0.3">
      <c r="A10" s="143"/>
      <c r="B10" s="143"/>
      <c r="C10" s="143"/>
      <c r="D10" s="143"/>
      <c r="E10" s="143"/>
      <c r="F10" s="143"/>
      <c r="G10" s="143"/>
      <c r="H10" s="143"/>
      <c r="I10" s="143"/>
      <c r="J10" s="16"/>
      <c r="K10" s="16"/>
      <c r="L10" s="16"/>
      <c r="M10" s="16"/>
      <c r="N10" s="16"/>
    </row>
    <row r="11" spans="1:14" ht="16.5" customHeight="1" thickBot="1" x14ac:dyDescent="0.3">
      <c r="A11" s="3" t="s">
        <v>1</v>
      </c>
      <c r="B11" s="144"/>
      <c r="C11" s="144"/>
      <c r="D11" s="144"/>
      <c r="E11" s="144"/>
      <c r="F11" s="144"/>
      <c r="G11" s="144"/>
      <c r="H11" s="144"/>
      <c r="I11" s="144"/>
      <c r="J11" s="2"/>
      <c r="K11" s="16"/>
      <c r="L11" s="16"/>
      <c r="M11" s="16"/>
      <c r="N11" s="16"/>
    </row>
    <row r="12" spans="1:14" ht="16.5" customHeight="1" thickBot="1" x14ac:dyDescent="0.3">
      <c r="A12" s="4" t="s">
        <v>2</v>
      </c>
      <c r="B12" s="145"/>
      <c r="C12" s="145"/>
      <c r="D12" s="145"/>
      <c r="E12" s="145"/>
      <c r="F12" s="145"/>
      <c r="G12" s="145"/>
      <c r="H12" s="145"/>
      <c r="I12" s="145"/>
      <c r="J12" s="16"/>
      <c r="K12" s="16"/>
      <c r="L12" s="16"/>
      <c r="M12" s="16"/>
      <c r="N12" s="16"/>
    </row>
    <row r="13" spans="1:14" s="19" customFormat="1" ht="16.5" customHeight="1" thickBot="1" x14ac:dyDescent="0.3">
      <c r="A13" s="4" t="s">
        <v>264</v>
      </c>
      <c r="B13" s="151"/>
      <c r="C13" s="152"/>
      <c r="D13" s="152"/>
      <c r="E13" s="152"/>
      <c r="F13" s="152"/>
      <c r="G13" s="152"/>
      <c r="H13" s="152"/>
      <c r="I13" s="153"/>
    </row>
    <row r="14" spans="1:14" ht="16.5" customHeight="1" thickBot="1" x14ac:dyDescent="0.3">
      <c r="A14" s="128" t="s">
        <v>3</v>
      </c>
      <c r="B14" s="144" t="s">
        <v>4</v>
      </c>
      <c r="C14" s="144"/>
      <c r="D14" s="144"/>
      <c r="E14" s="144"/>
      <c r="F14" s="149" t="s">
        <v>246</v>
      </c>
      <c r="G14" s="150"/>
      <c r="H14" s="146" t="s">
        <v>5</v>
      </c>
      <c r="I14" s="147"/>
      <c r="J14" s="16"/>
      <c r="K14" s="16"/>
      <c r="L14" s="16"/>
      <c r="M14" s="16"/>
      <c r="N14" s="2"/>
    </row>
    <row r="15" spans="1:14" ht="16.5" customHeight="1" x14ac:dyDescent="0.25">
      <c r="A15" s="160" t="s">
        <v>292</v>
      </c>
      <c r="B15" s="154" t="s">
        <v>4</v>
      </c>
      <c r="C15" s="154"/>
      <c r="D15" s="154"/>
      <c r="E15" s="154" t="s">
        <v>4</v>
      </c>
      <c r="F15" s="154"/>
      <c r="G15" s="154"/>
      <c r="H15" s="154" t="s">
        <v>6</v>
      </c>
      <c r="I15" s="154"/>
      <c r="J15" s="16"/>
      <c r="K15" s="16"/>
      <c r="L15" s="16"/>
      <c r="M15" s="16"/>
      <c r="N15" s="16"/>
    </row>
    <row r="16" spans="1:14" ht="16.5" customHeight="1" thickBot="1" x14ac:dyDescent="0.3">
      <c r="A16" s="161"/>
      <c r="B16" s="142" t="s">
        <v>7</v>
      </c>
      <c r="C16" s="142"/>
      <c r="D16" s="142"/>
      <c r="E16" s="142" t="s">
        <v>8</v>
      </c>
      <c r="F16" s="142"/>
      <c r="G16" s="142"/>
      <c r="H16" s="142"/>
      <c r="I16" s="142"/>
      <c r="J16" s="2"/>
      <c r="K16" s="16"/>
      <c r="L16" s="16"/>
      <c r="M16" s="16"/>
      <c r="N16" s="16"/>
    </row>
    <row r="17" spans="1:13" ht="16.5" customHeight="1" thickBot="1" x14ac:dyDescent="0.3">
      <c r="A17" s="4" t="s">
        <v>9</v>
      </c>
      <c r="B17" s="163" t="s">
        <v>10</v>
      </c>
      <c r="C17" s="163"/>
      <c r="D17" s="162" t="s">
        <v>11</v>
      </c>
      <c r="E17" s="162"/>
      <c r="F17" s="162"/>
      <c r="G17" s="162" t="s">
        <v>252</v>
      </c>
      <c r="H17" s="162"/>
      <c r="I17" s="162"/>
      <c r="J17" s="16"/>
      <c r="K17" s="16"/>
      <c r="L17" s="16"/>
      <c r="M17" s="16"/>
    </row>
    <row r="18" spans="1:13" ht="16.5" customHeight="1" thickBot="1" x14ac:dyDescent="0.3">
      <c r="A18" s="4" t="s">
        <v>12</v>
      </c>
      <c r="B18" s="163" t="s">
        <v>13</v>
      </c>
      <c r="C18" s="163"/>
      <c r="D18" s="163"/>
      <c r="E18" s="163"/>
      <c r="F18" s="163"/>
      <c r="G18" s="163"/>
      <c r="H18" s="163"/>
      <c r="I18" s="163"/>
      <c r="J18" s="16"/>
      <c r="K18" s="16"/>
      <c r="L18" s="16"/>
      <c r="M18" s="16"/>
    </row>
    <row r="19" spans="1:13" ht="16.5" customHeight="1" thickBot="1" x14ac:dyDescent="0.3">
      <c r="A19" s="4" t="s">
        <v>14</v>
      </c>
      <c r="B19" s="162" t="s">
        <v>15</v>
      </c>
      <c r="C19" s="162"/>
      <c r="D19" s="162"/>
      <c r="E19" s="162" t="s">
        <v>16</v>
      </c>
      <c r="F19" s="162"/>
      <c r="G19" s="162"/>
      <c r="H19" s="164" t="s">
        <v>251</v>
      </c>
      <c r="I19" s="164"/>
      <c r="J19" s="16"/>
      <c r="K19" s="16"/>
      <c r="L19" s="16"/>
      <c r="M19" s="16"/>
    </row>
    <row r="20" spans="1:13" ht="16.5" customHeight="1" x14ac:dyDescent="0.25">
      <c r="A20" s="157" t="s">
        <v>293</v>
      </c>
      <c r="B20" s="165" t="s">
        <v>247</v>
      </c>
      <c r="C20" s="165"/>
      <c r="D20" s="165"/>
      <c r="E20" s="165"/>
      <c r="F20" s="165"/>
      <c r="G20" s="165"/>
      <c r="H20" s="165"/>
      <c r="I20" s="165"/>
      <c r="J20" s="16"/>
      <c r="K20" s="16"/>
      <c r="L20" s="16"/>
      <c r="M20" s="16"/>
    </row>
    <row r="21" spans="1:13" ht="16.5" customHeight="1" x14ac:dyDescent="0.25">
      <c r="A21" s="158"/>
      <c r="B21" s="166" t="s">
        <v>248</v>
      </c>
      <c r="C21" s="166"/>
      <c r="D21" s="166"/>
      <c r="E21" s="166"/>
      <c r="F21" s="166"/>
      <c r="G21" s="166"/>
      <c r="H21" s="166"/>
      <c r="I21" s="166"/>
      <c r="J21" s="16"/>
      <c r="K21" s="16"/>
      <c r="L21" s="16"/>
      <c r="M21" s="16"/>
    </row>
    <row r="22" spans="1:13" ht="16.5" customHeight="1" thickBot="1" x14ac:dyDescent="0.3">
      <c r="A22" s="159"/>
      <c r="B22" s="167" t="s">
        <v>249</v>
      </c>
      <c r="C22" s="167"/>
      <c r="D22" s="167"/>
      <c r="E22" s="167"/>
      <c r="F22" s="167"/>
      <c r="G22" s="167"/>
      <c r="H22" s="167"/>
      <c r="I22" s="167"/>
      <c r="J22" s="16"/>
      <c r="K22" s="16"/>
      <c r="L22" s="16"/>
      <c r="M22" s="16"/>
    </row>
    <row r="23" spans="1:13" ht="16.5" customHeight="1" thickBot="1" x14ac:dyDescent="0.3">
      <c r="A23" s="4" t="s">
        <v>17</v>
      </c>
      <c r="B23" s="192" t="s">
        <v>250</v>
      </c>
      <c r="C23" s="193"/>
      <c r="D23" s="193"/>
      <c r="E23" s="194"/>
      <c r="F23" s="162" t="s">
        <v>18</v>
      </c>
      <c r="G23" s="162"/>
      <c r="H23" s="162"/>
      <c r="I23" s="162"/>
      <c r="J23" s="16"/>
      <c r="K23" s="16"/>
      <c r="L23" s="16"/>
      <c r="M23" s="16"/>
    </row>
    <row r="24" spans="1:13" ht="16.5" customHeight="1" thickBot="1" x14ac:dyDescent="0.3">
      <c r="A24" s="4" t="s">
        <v>19</v>
      </c>
      <c r="B24" s="192" t="s">
        <v>20</v>
      </c>
      <c r="C24" s="193"/>
      <c r="D24" s="194"/>
      <c r="E24" s="192" t="s">
        <v>4</v>
      </c>
      <c r="F24" s="193"/>
      <c r="G24" s="194"/>
      <c r="H24" s="192" t="s">
        <v>18</v>
      </c>
      <c r="I24" s="194"/>
      <c r="J24" s="16"/>
      <c r="K24" s="16"/>
      <c r="L24" s="16"/>
      <c r="M24" s="16"/>
    </row>
    <row r="25" spans="1:13" ht="16.5" customHeight="1" thickBot="1" x14ac:dyDescent="0.3">
      <c r="A25" s="136" t="s">
        <v>21</v>
      </c>
      <c r="B25" s="181" t="s">
        <v>270</v>
      </c>
      <c r="C25" s="182"/>
      <c r="D25" s="171" t="s">
        <v>269</v>
      </c>
      <c r="E25" s="172"/>
      <c r="F25" s="197" t="s">
        <v>18</v>
      </c>
      <c r="G25" s="197"/>
      <c r="H25" s="197"/>
      <c r="I25" s="197"/>
      <c r="J25" s="16"/>
      <c r="K25" s="16"/>
      <c r="L25" s="16"/>
      <c r="M25" s="2"/>
    </row>
    <row r="26" spans="1:13" ht="16.5" customHeight="1" thickBot="1" x14ac:dyDescent="0.3">
      <c r="A26" s="12" t="s">
        <v>22</v>
      </c>
      <c r="B26" s="196" t="s">
        <v>4</v>
      </c>
      <c r="C26" s="196"/>
      <c r="D26" s="196"/>
      <c r="E26" s="196"/>
      <c r="F26" s="196" t="s">
        <v>18</v>
      </c>
      <c r="G26" s="196"/>
      <c r="H26" s="196"/>
      <c r="I26" s="196"/>
      <c r="J26" s="16"/>
      <c r="K26" s="16"/>
      <c r="L26" s="16"/>
      <c r="M26" s="16"/>
    </row>
    <row r="27" spans="1:13" ht="16.5" customHeight="1" thickBot="1" x14ac:dyDescent="0.3">
      <c r="A27" s="5" t="s">
        <v>23</v>
      </c>
      <c r="B27" s="181"/>
      <c r="C27" s="182"/>
      <c r="D27" s="183"/>
      <c r="E27" s="183"/>
      <c r="F27" s="183"/>
      <c r="G27" s="184" t="s">
        <v>24</v>
      </c>
      <c r="H27" s="185"/>
      <c r="I27" s="186"/>
      <c r="J27" s="16"/>
      <c r="K27" s="16"/>
      <c r="L27" s="16"/>
      <c r="M27" s="16"/>
    </row>
    <row r="28" spans="1:13" ht="16.5" customHeight="1" thickBot="1" x14ac:dyDescent="0.3">
      <c r="A28" s="5" t="s">
        <v>25</v>
      </c>
      <c r="B28" s="196" t="s">
        <v>26</v>
      </c>
      <c r="C28" s="196"/>
      <c r="D28" s="196"/>
      <c r="E28" s="170" t="s">
        <v>27</v>
      </c>
      <c r="F28" s="170"/>
      <c r="G28" s="170"/>
      <c r="H28" s="169" t="s">
        <v>28</v>
      </c>
      <c r="I28" s="169"/>
      <c r="J28" s="16"/>
      <c r="K28" s="16"/>
      <c r="L28" s="16"/>
      <c r="M28" s="16"/>
    </row>
    <row r="29" spans="1:13" ht="16.5" customHeight="1" thickBot="1" x14ac:dyDescent="0.3">
      <c r="A29" s="5" t="s">
        <v>29</v>
      </c>
      <c r="B29" s="196" t="s">
        <v>30</v>
      </c>
      <c r="C29" s="196"/>
      <c r="D29" s="196"/>
      <c r="E29" s="196"/>
      <c r="F29" s="196" t="s">
        <v>31</v>
      </c>
      <c r="G29" s="196"/>
      <c r="H29" s="196"/>
      <c r="I29" s="196"/>
      <c r="J29" s="16"/>
      <c r="K29" s="16"/>
      <c r="L29" s="16"/>
      <c r="M29" s="16"/>
    </row>
    <row r="30" spans="1:13" s="9" customFormat="1" ht="16.5" customHeight="1" x14ac:dyDescent="0.25">
      <c r="A30" s="189"/>
      <c r="B30" s="190"/>
      <c r="C30" s="190"/>
      <c r="D30" s="190"/>
      <c r="E30" s="190"/>
      <c r="F30" s="190"/>
      <c r="G30" s="190"/>
      <c r="H30" s="190"/>
      <c r="I30" s="190"/>
      <c r="J30" s="16"/>
      <c r="K30" s="16"/>
      <c r="L30" s="16"/>
      <c r="M30" s="16"/>
    </row>
    <row r="31" spans="1:13" ht="16.5" customHeight="1" x14ac:dyDescent="0.25">
      <c r="A31" s="191"/>
      <c r="B31" s="191"/>
      <c r="C31" s="191"/>
      <c r="D31" s="191"/>
      <c r="E31" s="191"/>
      <c r="F31" s="191"/>
      <c r="G31" s="191"/>
      <c r="H31" s="191"/>
      <c r="I31" s="191"/>
      <c r="J31" s="16"/>
      <c r="K31" s="16"/>
      <c r="L31" s="16"/>
      <c r="M31" s="16"/>
    </row>
    <row r="32" spans="1:13" ht="16.5" customHeight="1" thickBot="1" x14ac:dyDescent="0.3">
      <c r="A32" s="173" t="s">
        <v>32</v>
      </c>
      <c r="B32" s="174"/>
      <c r="C32" s="174"/>
      <c r="D32" s="174"/>
      <c r="E32" s="174"/>
      <c r="F32" s="174"/>
      <c r="G32" s="174"/>
      <c r="H32" s="174"/>
      <c r="I32" s="174"/>
      <c r="J32" s="16"/>
      <c r="K32" s="16"/>
      <c r="L32" s="16"/>
      <c r="M32" s="16"/>
    </row>
    <row r="33" spans="1:9" ht="16.5" customHeight="1" x14ac:dyDescent="0.25">
      <c r="A33" s="175"/>
      <c r="B33" s="176"/>
      <c r="C33" s="176"/>
      <c r="D33" s="176"/>
      <c r="E33" s="176"/>
      <c r="F33" s="176"/>
      <c r="G33" s="176"/>
      <c r="H33" s="176"/>
      <c r="I33" s="177"/>
    </row>
    <row r="34" spans="1:9" ht="16.5" customHeight="1" x14ac:dyDescent="0.25">
      <c r="A34" s="175"/>
      <c r="B34" s="176"/>
      <c r="C34" s="176"/>
      <c r="D34" s="176"/>
      <c r="E34" s="176"/>
      <c r="F34" s="176"/>
      <c r="G34" s="176"/>
      <c r="H34" s="176"/>
      <c r="I34" s="177"/>
    </row>
    <row r="35" spans="1:9" ht="16.5" customHeight="1" x14ac:dyDescent="0.25">
      <c r="A35" s="175"/>
      <c r="B35" s="176"/>
      <c r="C35" s="176"/>
      <c r="D35" s="176"/>
      <c r="E35" s="176"/>
      <c r="F35" s="176"/>
      <c r="G35" s="176"/>
      <c r="H35" s="176"/>
      <c r="I35" s="177"/>
    </row>
    <row r="36" spans="1:9" ht="16.5" customHeight="1" x14ac:dyDescent="0.25">
      <c r="A36" s="175"/>
      <c r="B36" s="176"/>
      <c r="C36" s="176"/>
      <c r="D36" s="176"/>
      <c r="E36" s="176"/>
      <c r="F36" s="176"/>
      <c r="G36" s="176"/>
      <c r="H36" s="176"/>
      <c r="I36" s="177"/>
    </row>
    <row r="37" spans="1:9" ht="16.5" customHeight="1" x14ac:dyDescent="0.25">
      <c r="A37" s="175"/>
      <c r="B37" s="176"/>
      <c r="C37" s="176"/>
      <c r="D37" s="176"/>
      <c r="E37" s="176"/>
      <c r="F37" s="176"/>
      <c r="G37" s="176"/>
      <c r="H37" s="176"/>
      <c r="I37" s="177"/>
    </row>
    <row r="38" spans="1:9" ht="16.5" customHeight="1" x14ac:dyDescent="0.25">
      <c r="A38" s="175"/>
      <c r="B38" s="176"/>
      <c r="C38" s="176"/>
      <c r="D38" s="176"/>
      <c r="E38" s="176"/>
      <c r="F38" s="176"/>
      <c r="G38" s="176"/>
      <c r="H38" s="176"/>
      <c r="I38" s="177"/>
    </row>
    <row r="39" spans="1:9" ht="16.5" customHeight="1" x14ac:dyDescent="0.25">
      <c r="A39" s="175"/>
      <c r="B39" s="176"/>
      <c r="C39" s="176"/>
      <c r="D39" s="176"/>
      <c r="E39" s="176"/>
      <c r="F39" s="176"/>
      <c r="G39" s="176"/>
      <c r="H39" s="176"/>
      <c r="I39" s="177"/>
    </row>
    <row r="40" spans="1:9" ht="16.5" customHeight="1" x14ac:dyDescent="0.25">
      <c r="A40" s="175"/>
      <c r="B40" s="176"/>
      <c r="C40" s="176"/>
      <c r="D40" s="176"/>
      <c r="E40" s="176"/>
      <c r="F40" s="176"/>
      <c r="G40" s="176"/>
      <c r="H40" s="176"/>
      <c r="I40" s="177"/>
    </row>
    <row r="41" spans="1:9" ht="16.5" customHeight="1" x14ac:dyDescent="0.25">
      <c r="A41" s="175"/>
      <c r="B41" s="176"/>
      <c r="C41" s="176"/>
      <c r="D41" s="176"/>
      <c r="E41" s="176"/>
      <c r="F41" s="176"/>
      <c r="G41" s="176"/>
      <c r="H41" s="176"/>
      <c r="I41" s="177"/>
    </row>
    <row r="42" spans="1:9" ht="16.5" customHeight="1" x14ac:dyDescent="0.25">
      <c r="A42" s="175"/>
      <c r="B42" s="176"/>
      <c r="C42" s="176"/>
      <c r="D42" s="176"/>
      <c r="E42" s="176"/>
      <c r="F42" s="176"/>
      <c r="G42" s="176"/>
      <c r="H42" s="176"/>
      <c r="I42" s="177"/>
    </row>
    <row r="43" spans="1:9" ht="16.5" customHeight="1" x14ac:dyDescent="0.25">
      <c r="A43" s="175"/>
      <c r="B43" s="176"/>
      <c r="C43" s="176"/>
      <c r="D43" s="176"/>
      <c r="E43" s="176"/>
      <c r="F43" s="176"/>
      <c r="G43" s="176"/>
      <c r="H43" s="176"/>
      <c r="I43" s="177"/>
    </row>
    <row r="44" spans="1:9" ht="16.5" customHeight="1" x14ac:dyDescent="0.25">
      <c r="A44" s="175"/>
      <c r="B44" s="176"/>
      <c r="C44" s="176"/>
      <c r="D44" s="176"/>
      <c r="E44" s="176"/>
      <c r="F44" s="176"/>
      <c r="G44" s="176"/>
      <c r="H44" s="176"/>
      <c r="I44" s="177"/>
    </row>
    <row r="45" spans="1:9" ht="16.5" customHeight="1" thickBot="1" x14ac:dyDescent="0.3">
      <c r="A45" s="178"/>
      <c r="B45" s="179"/>
      <c r="C45" s="179"/>
      <c r="D45" s="179"/>
      <c r="E45" s="179"/>
      <c r="F45" s="179"/>
      <c r="G45" s="179"/>
      <c r="H45" s="179"/>
      <c r="I45" s="180"/>
    </row>
    <row r="47" spans="1:9" ht="16.5" customHeight="1" x14ac:dyDescent="0.25">
      <c r="A47" s="187" t="s">
        <v>258</v>
      </c>
      <c r="B47" s="195"/>
      <c r="C47" s="195"/>
      <c r="D47" s="195"/>
      <c r="E47" s="195"/>
      <c r="F47" s="195"/>
      <c r="G47" s="195"/>
      <c r="H47" s="195"/>
      <c r="I47" s="195"/>
    </row>
    <row r="48" spans="1:9" ht="16.5" customHeight="1" x14ac:dyDescent="0.25">
      <c r="A48" s="195"/>
      <c r="B48" s="195"/>
      <c r="C48" s="195"/>
      <c r="D48" s="195"/>
      <c r="E48" s="195"/>
      <c r="F48" s="195"/>
      <c r="G48" s="195"/>
      <c r="H48" s="195"/>
      <c r="I48" s="195"/>
    </row>
    <row r="49" spans="1:9" ht="16.5" customHeight="1" x14ac:dyDescent="0.25">
      <c r="A49" s="187" t="s">
        <v>291</v>
      </c>
      <c r="B49" s="188"/>
      <c r="C49" s="188"/>
      <c r="D49" s="188"/>
      <c r="E49" s="188"/>
      <c r="F49" s="188"/>
      <c r="G49" s="188"/>
      <c r="H49" s="188"/>
      <c r="I49" s="188"/>
    </row>
    <row r="50" spans="1:9" ht="16.5" customHeight="1" x14ac:dyDescent="0.25">
      <c r="A50" s="188"/>
      <c r="B50" s="188"/>
      <c r="C50" s="188"/>
      <c r="D50" s="188"/>
      <c r="E50" s="188"/>
      <c r="F50" s="188"/>
      <c r="G50" s="188"/>
      <c r="H50" s="188"/>
      <c r="I50" s="188"/>
    </row>
    <row r="51" spans="1:9" ht="16.5" customHeight="1" x14ac:dyDescent="0.25">
      <c r="A51" s="118"/>
      <c r="B51" s="118"/>
      <c r="C51" s="118"/>
      <c r="D51" s="118"/>
      <c r="E51" s="118"/>
      <c r="F51" s="118"/>
      <c r="G51" s="118"/>
      <c r="H51" s="118"/>
      <c r="I51" s="118"/>
    </row>
  </sheetData>
  <sheetProtection formatCells="0"/>
  <protectedRanges>
    <protectedRange sqref="D25 D27" name="Oblast1"/>
  </protectedRanges>
  <mergeCells count="53">
    <mergeCell ref="A49:I50"/>
    <mergeCell ref="A30:I30"/>
    <mergeCell ref="A31:I31"/>
    <mergeCell ref="B23:E23"/>
    <mergeCell ref="F23:I23"/>
    <mergeCell ref="B24:D24"/>
    <mergeCell ref="E24:G24"/>
    <mergeCell ref="H24:I24"/>
    <mergeCell ref="B25:C25"/>
    <mergeCell ref="A47:I48"/>
    <mergeCell ref="B28:D28"/>
    <mergeCell ref="B29:E29"/>
    <mergeCell ref="F29:I29"/>
    <mergeCell ref="B26:E26"/>
    <mergeCell ref="F25:I25"/>
    <mergeCell ref="F26:I26"/>
    <mergeCell ref="H28:I28"/>
    <mergeCell ref="E28:G28"/>
    <mergeCell ref="D25:E25"/>
    <mergeCell ref="A32:I32"/>
    <mergeCell ref="A33:I45"/>
    <mergeCell ref="B27:C27"/>
    <mergeCell ref="D27:F27"/>
    <mergeCell ref="G27:I27"/>
    <mergeCell ref="A1:I2"/>
    <mergeCell ref="A20:A22"/>
    <mergeCell ref="A15:A16"/>
    <mergeCell ref="D17:F17"/>
    <mergeCell ref="G17:I17"/>
    <mergeCell ref="B18:I18"/>
    <mergeCell ref="H19:I19"/>
    <mergeCell ref="B19:D19"/>
    <mergeCell ref="E19:G19"/>
    <mergeCell ref="B20:I20"/>
    <mergeCell ref="B21:I21"/>
    <mergeCell ref="B22:I22"/>
    <mergeCell ref="B17:C17"/>
    <mergeCell ref="B14:E14"/>
    <mergeCell ref="B15:D15"/>
    <mergeCell ref="A3:I3"/>
    <mergeCell ref="A4:I8"/>
    <mergeCell ref="B16:D16"/>
    <mergeCell ref="A10:I10"/>
    <mergeCell ref="B11:I11"/>
    <mergeCell ref="B12:I12"/>
    <mergeCell ref="H14:I14"/>
    <mergeCell ref="A9:I9"/>
    <mergeCell ref="F14:G14"/>
    <mergeCell ref="B13:I13"/>
    <mergeCell ref="E15:G15"/>
    <mergeCell ref="E16:G16"/>
    <mergeCell ref="H15:I15"/>
    <mergeCell ref="H16:I16"/>
  </mergeCells>
  <pageMargins left="0.25" right="0.25" top="0.75" bottom="0.75" header="0.3" footer="0.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</xdr:col>
                    <xdr:colOff>133350</xdr:colOff>
                    <xdr:row>12</xdr:row>
                    <xdr:rowOff>209550</xdr:rowOff>
                  </from>
                  <to>
                    <xdr:col>3</xdr:col>
                    <xdr:colOff>361950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6</xdr:col>
                    <xdr:colOff>419100</xdr:colOff>
                    <xdr:row>13</xdr:row>
                    <xdr:rowOff>0</xdr:rowOff>
                  </from>
                  <to>
                    <xdr:col>6</xdr:col>
                    <xdr:colOff>638175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476250</xdr:colOff>
                    <xdr:row>14</xdr:row>
                    <xdr:rowOff>28575</xdr:rowOff>
                  </from>
                  <to>
                    <xdr:col>3</xdr:col>
                    <xdr:colOff>57150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476250</xdr:colOff>
                    <xdr:row>14</xdr:row>
                    <xdr:rowOff>19050</xdr:rowOff>
                  </from>
                  <to>
                    <xdr:col>6</xdr:col>
                    <xdr:colOff>19050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8</xdr:col>
                    <xdr:colOff>285750</xdr:colOff>
                    <xdr:row>14</xdr:row>
                    <xdr:rowOff>19050</xdr:rowOff>
                  </from>
                  <to>
                    <xdr:col>8</xdr:col>
                    <xdr:colOff>485775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</xdr:col>
                    <xdr:colOff>495300</xdr:colOff>
                    <xdr:row>19</xdr:row>
                    <xdr:rowOff>0</xdr:rowOff>
                  </from>
                  <to>
                    <xdr:col>2</xdr:col>
                    <xdr:colOff>57150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133350</xdr:colOff>
                    <xdr:row>19</xdr:row>
                    <xdr:rowOff>0</xdr:rowOff>
                  </from>
                  <to>
                    <xdr:col>3</xdr:col>
                    <xdr:colOff>342900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5</xdr:col>
                    <xdr:colOff>476250</xdr:colOff>
                    <xdr:row>19</xdr:row>
                    <xdr:rowOff>0</xdr:rowOff>
                  </from>
                  <to>
                    <xdr:col>6</xdr:col>
                    <xdr:colOff>66675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8</xdr:col>
                    <xdr:colOff>19050</xdr:colOff>
                    <xdr:row>19</xdr:row>
                    <xdr:rowOff>0</xdr:rowOff>
                  </from>
                  <to>
                    <xdr:col>8</xdr:col>
                    <xdr:colOff>209550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457200</xdr:colOff>
                    <xdr:row>19</xdr:row>
                    <xdr:rowOff>209550</xdr:rowOff>
                  </from>
                  <to>
                    <xdr:col>3</xdr:col>
                    <xdr:colOff>57150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4</xdr:col>
                    <xdr:colOff>409575</xdr:colOff>
                    <xdr:row>20</xdr:row>
                    <xdr:rowOff>0</xdr:rowOff>
                  </from>
                  <to>
                    <xdr:col>5</xdr:col>
                    <xdr:colOff>28575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7</xdr:col>
                    <xdr:colOff>514350</xdr:colOff>
                    <xdr:row>20</xdr:row>
                    <xdr:rowOff>19050</xdr:rowOff>
                  </from>
                  <to>
                    <xdr:col>8</xdr:col>
                    <xdr:colOff>114300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1</xdr:col>
                    <xdr:colOff>485775</xdr:colOff>
                    <xdr:row>20</xdr:row>
                    <xdr:rowOff>190500</xdr:rowOff>
                  </from>
                  <to>
                    <xdr:col>2</xdr:col>
                    <xdr:colOff>66675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4</xdr:col>
                    <xdr:colOff>171450</xdr:colOff>
                    <xdr:row>21</xdr:row>
                    <xdr:rowOff>19050</xdr:rowOff>
                  </from>
                  <to>
                    <xdr:col>4</xdr:col>
                    <xdr:colOff>400050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2</xdr:col>
                    <xdr:colOff>342900</xdr:colOff>
                    <xdr:row>23</xdr:row>
                    <xdr:rowOff>209550</xdr:rowOff>
                  </from>
                  <to>
                    <xdr:col>2</xdr:col>
                    <xdr:colOff>571500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7</xdr:col>
                    <xdr:colOff>180975</xdr:colOff>
                    <xdr:row>24</xdr:row>
                    <xdr:rowOff>0</xdr:rowOff>
                  </from>
                  <to>
                    <xdr:col>7</xdr:col>
                    <xdr:colOff>438150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3</xdr:col>
                    <xdr:colOff>142875</xdr:colOff>
                    <xdr:row>25</xdr:row>
                    <xdr:rowOff>0</xdr:rowOff>
                  </from>
                  <to>
                    <xdr:col>3</xdr:col>
                    <xdr:colOff>371475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7</xdr:col>
                    <xdr:colOff>171450</xdr:colOff>
                    <xdr:row>25</xdr:row>
                    <xdr:rowOff>0</xdr:rowOff>
                  </from>
                  <to>
                    <xdr:col>7</xdr:col>
                    <xdr:colOff>400050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3</xdr:col>
                    <xdr:colOff>304800</xdr:colOff>
                    <xdr:row>27</xdr:row>
                    <xdr:rowOff>19050</xdr:rowOff>
                  </from>
                  <to>
                    <xdr:col>3</xdr:col>
                    <xdr:colOff>533400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8</xdr:col>
                    <xdr:colOff>514350</xdr:colOff>
                    <xdr:row>26</xdr:row>
                    <xdr:rowOff>209550</xdr:rowOff>
                  </from>
                  <to>
                    <xdr:col>8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3</xdr:col>
                    <xdr:colOff>628650</xdr:colOff>
                    <xdr:row>28</xdr:row>
                    <xdr:rowOff>0</xdr:rowOff>
                  </from>
                  <to>
                    <xdr:col>4</xdr:col>
                    <xdr:colOff>209550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6</xdr:col>
                    <xdr:colOff>361950</xdr:colOff>
                    <xdr:row>26</xdr:row>
                    <xdr:rowOff>209550</xdr:rowOff>
                  </from>
                  <to>
                    <xdr:col>6</xdr:col>
                    <xdr:colOff>628650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8</xdr:col>
                    <xdr:colOff>114300</xdr:colOff>
                    <xdr:row>28</xdr:row>
                    <xdr:rowOff>19050</xdr:rowOff>
                  </from>
                  <to>
                    <xdr:col>8</xdr:col>
                    <xdr:colOff>323850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3</xdr:col>
                    <xdr:colOff>333375</xdr:colOff>
                    <xdr:row>23</xdr:row>
                    <xdr:rowOff>19050</xdr:rowOff>
                  </from>
                  <to>
                    <xdr:col>3</xdr:col>
                    <xdr:colOff>561975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209550</xdr:rowOff>
                  </from>
                  <to>
                    <xdr:col>6</xdr:col>
                    <xdr:colOff>57150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>
                <anchor moveWithCells="1">
                  <from>
                    <xdr:col>8</xdr:col>
                    <xdr:colOff>152400</xdr:colOff>
                    <xdr:row>23</xdr:row>
                    <xdr:rowOff>19050</xdr:rowOff>
                  </from>
                  <to>
                    <xdr:col>8</xdr:col>
                    <xdr:colOff>400050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7</xdr:col>
                    <xdr:colOff>142875</xdr:colOff>
                    <xdr:row>22</xdr:row>
                    <xdr:rowOff>19050</xdr:rowOff>
                  </from>
                  <to>
                    <xdr:col>7</xdr:col>
                    <xdr:colOff>361950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2</xdr:col>
                    <xdr:colOff>57150</xdr:colOff>
                    <xdr:row>22</xdr:row>
                    <xdr:rowOff>0</xdr:rowOff>
                  </from>
                  <to>
                    <xdr:col>2</xdr:col>
                    <xdr:colOff>266700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Check Box 33">
              <controlPr defaultSize="0" autoFill="0" autoLine="0" autoPict="0">
                <anchor moveWithCells="1">
                  <from>
                    <xdr:col>8</xdr:col>
                    <xdr:colOff>476250</xdr:colOff>
                    <xdr:row>18</xdr:row>
                    <xdr:rowOff>19050</xdr:rowOff>
                  </from>
                  <to>
                    <xdr:col>8</xdr:col>
                    <xdr:colOff>676275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>
                  <from>
                    <xdr:col>6</xdr:col>
                    <xdr:colOff>409575</xdr:colOff>
                    <xdr:row>18</xdr:row>
                    <xdr:rowOff>19050</xdr:rowOff>
                  </from>
                  <to>
                    <xdr:col>6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3</xdr:col>
                    <xdr:colOff>266700</xdr:colOff>
                    <xdr:row>18</xdr:row>
                    <xdr:rowOff>19050</xdr:rowOff>
                  </from>
                  <to>
                    <xdr:col>3</xdr:col>
                    <xdr:colOff>476250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Check Box 36">
              <controlPr defaultSize="0" autoFill="0" autoLine="0" autoPict="0">
                <anchor moveWithCells="1">
                  <from>
                    <xdr:col>6</xdr:col>
                    <xdr:colOff>304800</xdr:colOff>
                    <xdr:row>16</xdr:row>
                    <xdr:rowOff>57150</xdr:rowOff>
                  </from>
                  <to>
                    <xdr:col>6</xdr:col>
                    <xdr:colOff>514350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Check Box 37">
              <controlPr defaultSize="0" autoFill="0" autoLine="0" autoPict="0">
                <anchor moveWithCells="1">
                  <from>
                    <xdr:col>7</xdr:col>
                    <xdr:colOff>171450</xdr:colOff>
                    <xdr:row>15</xdr:row>
                    <xdr:rowOff>209550</xdr:rowOff>
                  </from>
                  <to>
                    <xdr:col>7</xdr:col>
                    <xdr:colOff>381000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Check Box 38">
              <controlPr defaultSize="0" autoFill="0" autoLine="0" autoPict="0">
                <anchor moveWithCells="1">
                  <from>
                    <xdr:col>7</xdr:col>
                    <xdr:colOff>609600</xdr:colOff>
                    <xdr:row>16</xdr:row>
                    <xdr:rowOff>28575</xdr:rowOff>
                  </from>
                  <to>
                    <xdr:col>8</xdr:col>
                    <xdr:colOff>133350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Check Box 39">
              <controlPr defaultSize="0" autoFill="0" autoLine="0" autoPict="0">
                <anchor moveWithCells="1">
                  <from>
                    <xdr:col>8</xdr:col>
                    <xdr:colOff>523875</xdr:colOff>
                    <xdr:row>16</xdr:row>
                    <xdr:rowOff>19050</xdr:rowOff>
                  </from>
                  <to>
                    <xdr:col>8</xdr:col>
                    <xdr:colOff>752475</xdr:colOff>
                    <xdr:row>16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55"/>
  <sheetViews>
    <sheetView zoomScale="110" zoomScaleNormal="110" workbookViewId="0">
      <selection activeCell="R24" sqref="R24"/>
    </sheetView>
  </sheetViews>
  <sheetFormatPr defaultRowHeight="16.5" customHeight="1" x14ac:dyDescent="0.25"/>
  <cols>
    <col min="1" max="1" width="2.7109375" customWidth="1"/>
    <col min="2" max="2" width="30.7109375" style="7" customWidth="1"/>
    <col min="3" max="3" width="5.28515625" customWidth="1"/>
    <col min="4" max="4" width="2.28515625" customWidth="1"/>
    <col min="5" max="5" width="5.28515625" customWidth="1"/>
    <col min="6" max="6" width="30.7109375" customWidth="1"/>
    <col min="7" max="7" width="11" customWidth="1"/>
    <col min="8" max="8" width="11.7109375" customWidth="1"/>
    <col min="9" max="9" width="5.42578125" customWidth="1"/>
    <col min="10" max="10" width="6.28515625" customWidth="1"/>
  </cols>
  <sheetData>
    <row r="1" spans="1:14" s="7" customFormat="1" ht="16.5" customHeight="1" thickBot="1" x14ac:dyDescent="0.3">
      <c r="A1" s="213" t="s">
        <v>33</v>
      </c>
      <c r="B1" s="214"/>
      <c r="C1" s="214"/>
      <c r="D1" s="214"/>
      <c r="E1" s="214"/>
      <c r="F1" s="214"/>
      <c r="G1" s="214"/>
      <c r="H1" s="214"/>
      <c r="I1" s="214"/>
      <c r="J1" s="215"/>
      <c r="K1" s="16"/>
      <c r="L1" s="16"/>
      <c r="M1" s="16"/>
      <c r="N1" s="16"/>
    </row>
    <row r="2" spans="1:14" ht="16.5" customHeight="1" thickBot="1" x14ac:dyDescent="0.3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16"/>
      <c r="L2" s="16"/>
      <c r="M2" s="16"/>
      <c r="N2" s="16"/>
    </row>
    <row r="3" spans="1:14" ht="16.5" customHeight="1" x14ac:dyDescent="0.25">
      <c r="A3" s="165" t="s">
        <v>34</v>
      </c>
      <c r="B3" s="165" t="s">
        <v>35</v>
      </c>
      <c r="C3" s="216" t="s">
        <v>4</v>
      </c>
      <c r="D3" s="217"/>
      <c r="E3" s="20" t="s">
        <v>36</v>
      </c>
      <c r="F3" s="220" t="s">
        <v>37</v>
      </c>
      <c r="G3" s="220"/>
      <c r="H3" s="221"/>
      <c r="I3" s="222">
        <v>4</v>
      </c>
      <c r="J3" s="20">
        <f>IF(vzorec!B3=TRUE,4,0)</f>
        <v>0</v>
      </c>
      <c r="K3" s="16"/>
      <c r="L3" s="16"/>
      <c r="M3" s="16"/>
      <c r="N3" s="16"/>
    </row>
    <row r="4" spans="1:14" ht="16.5" customHeight="1" x14ac:dyDescent="0.25">
      <c r="A4" s="166"/>
      <c r="B4" s="166"/>
      <c r="C4" s="218"/>
      <c r="D4" s="219"/>
      <c r="E4" s="21" t="s">
        <v>38</v>
      </c>
      <c r="F4" s="198" t="s">
        <v>39</v>
      </c>
      <c r="G4" s="225"/>
      <c r="H4" s="226"/>
      <c r="I4" s="223"/>
      <c r="J4" s="21">
        <f>IF(vzorec!B4=TRUE,4,0)</f>
        <v>0</v>
      </c>
      <c r="K4" s="16"/>
      <c r="L4" s="16"/>
      <c r="M4" s="16"/>
      <c r="N4" s="16"/>
    </row>
    <row r="5" spans="1:14" ht="16.5" customHeight="1" x14ac:dyDescent="0.25">
      <c r="A5" s="166"/>
      <c r="B5" s="166"/>
      <c r="C5" s="218"/>
      <c r="D5" s="219"/>
      <c r="E5" s="21" t="s">
        <v>40</v>
      </c>
      <c r="F5" s="198" t="s">
        <v>41</v>
      </c>
      <c r="G5" s="225"/>
      <c r="H5" s="226"/>
      <c r="I5" s="223"/>
      <c r="J5" s="21">
        <f>IF(vzorec!B5=TRUE,4,0)</f>
        <v>0</v>
      </c>
      <c r="K5" s="16"/>
      <c r="L5" s="16"/>
      <c r="M5" s="16"/>
      <c r="N5" s="16"/>
    </row>
    <row r="6" spans="1:14" ht="16.5" customHeight="1" x14ac:dyDescent="0.25">
      <c r="A6" s="166"/>
      <c r="B6" s="166"/>
      <c r="C6" s="218"/>
      <c r="D6" s="219"/>
      <c r="E6" s="27" t="s">
        <v>42</v>
      </c>
      <c r="F6" s="227" t="s">
        <v>43</v>
      </c>
      <c r="G6" s="228"/>
      <c r="H6" s="229"/>
      <c r="I6" s="224"/>
      <c r="J6" s="27">
        <f>IF(vzorec!B6=TRUE,4,0)</f>
        <v>0</v>
      </c>
      <c r="K6" s="16"/>
      <c r="L6" s="16"/>
      <c r="M6" s="16"/>
      <c r="N6" s="16"/>
    </row>
    <row r="7" spans="1:14" ht="16.5" customHeight="1" thickBot="1" x14ac:dyDescent="0.3">
      <c r="A7" s="167"/>
      <c r="B7" s="167"/>
      <c r="C7" s="230" t="s">
        <v>262</v>
      </c>
      <c r="D7" s="231"/>
      <c r="E7" s="231"/>
      <c r="F7" s="231"/>
      <c r="G7" s="231"/>
      <c r="H7" s="232"/>
      <c r="I7" s="31">
        <v>0</v>
      </c>
      <c r="J7" s="31">
        <f>IF(vzorec!B7=TRUE,0,0)</f>
        <v>0</v>
      </c>
      <c r="K7" s="16"/>
      <c r="L7" s="16"/>
      <c r="M7" s="16"/>
      <c r="N7" s="16"/>
    </row>
    <row r="8" spans="1:14" ht="16.5" customHeight="1" x14ac:dyDescent="0.25">
      <c r="A8" s="165" t="s">
        <v>44</v>
      </c>
      <c r="B8" s="165" t="s">
        <v>45</v>
      </c>
      <c r="C8" s="245" t="s">
        <v>4</v>
      </c>
      <c r="D8" s="221"/>
      <c r="E8" s="23" t="s">
        <v>36</v>
      </c>
      <c r="F8" s="245" t="s">
        <v>46</v>
      </c>
      <c r="G8" s="220"/>
      <c r="H8" s="221"/>
      <c r="I8" s="20">
        <v>10</v>
      </c>
      <c r="J8" s="20">
        <f>IF(vzorec!B8=TRUE,10,0)</f>
        <v>0</v>
      </c>
      <c r="K8" s="16"/>
      <c r="L8" s="16"/>
      <c r="M8" s="16"/>
      <c r="N8" s="16"/>
    </row>
    <row r="9" spans="1:14" ht="16.5" customHeight="1" x14ac:dyDescent="0.25">
      <c r="A9" s="166"/>
      <c r="B9" s="166"/>
      <c r="C9" s="198"/>
      <c r="D9" s="226"/>
      <c r="E9" s="24" t="s">
        <v>38</v>
      </c>
      <c r="F9" s="198" t="s">
        <v>47</v>
      </c>
      <c r="G9" s="225"/>
      <c r="H9" s="226"/>
      <c r="I9" s="21">
        <v>7</v>
      </c>
      <c r="J9" s="21">
        <f>IF(vzorec!B9=TRUE,7,0)</f>
        <v>0</v>
      </c>
      <c r="K9" s="16"/>
      <c r="L9" s="16"/>
      <c r="M9" s="16"/>
      <c r="N9" s="16"/>
    </row>
    <row r="10" spans="1:14" ht="16.5" customHeight="1" x14ac:dyDescent="0.25">
      <c r="A10" s="166"/>
      <c r="B10" s="166"/>
      <c r="C10" s="198"/>
      <c r="D10" s="226"/>
      <c r="E10" s="24" t="s">
        <v>40</v>
      </c>
      <c r="F10" s="198" t="s">
        <v>48</v>
      </c>
      <c r="G10" s="225"/>
      <c r="H10" s="226"/>
      <c r="I10" s="21">
        <v>3</v>
      </c>
      <c r="J10" s="21">
        <f>IF(vzorec!B10=TRUE,3,0)</f>
        <v>0</v>
      </c>
      <c r="K10" s="16"/>
      <c r="L10" s="16"/>
      <c r="M10" s="16"/>
      <c r="N10" s="16"/>
    </row>
    <row r="11" spans="1:14" ht="16.5" customHeight="1" x14ac:dyDescent="0.25">
      <c r="A11" s="166"/>
      <c r="B11" s="166"/>
      <c r="C11" s="227"/>
      <c r="D11" s="229"/>
      <c r="E11" s="29" t="s">
        <v>42</v>
      </c>
      <c r="F11" s="227" t="s">
        <v>49</v>
      </c>
      <c r="G11" s="228"/>
      <c r="H11" s="229"/>
      <c r="I11" s="27">
        <v>0</v>
      </c>
      <c r="J11" s="27">
        <f>IF(vzorec!B11=TRUE,0,0)</f>
        <v>0</v>
      </c>
      <c r="K11" s="16"/>
      <c r="L11" s="16"/>
      <c r="M11" s="16"/>
      <c r="N11" s="16"/>
    </row>
    <row r="12" spans="1:14" ht="16.5" customHeight="1" x14ac:dyDescent="0.25">
      <c r="A12" s="166"/>
      <c r="B12" s="166"/>
      <c r="C12" s="246" t="s">
        <v>18</v>
      </c>
      <c r="D12" s="247"/>
      <c r="E12" s="30" t="s">
        <v>36</v>
      </c>
      <c r="F12" s="246" t="s">
        <v>50</v>
      </c>
      <c r="G12" s="250"/>
      <c r="H12" s="247"/>
      <c r="I12" s="28">
        <v>0</v>
      </c>
      <c r="J12" s="28">
        <f>IF(vzorec!B12=TRUE,0,0)</f>
        <v>0</v>
      </c>
      <c r="K12" s="16"/>
      <c r="L12" s="16"/>
      <c r="M12" s="16"/>
      <c r="N12" s="16"/>
    </row>
    <row r="13" spans="1:14" ht="16.5" customHeight="1" x14ac:dyDescent="0.25">
      <c r="A13" s="166"/>
      <c r="B13" s="166"/>
      <c r="C13" s="198"/>
      <c r="D13" s="226"/>
      <c r="E13" s="24" t="s">
        <v>38</v>
      </c>
      <c r="F13" s="198" t="s">
        <v>278</v>
      </c>
      <c r="G13" s="225"/>
      <c r="H13" s="226"/>
      <c r="I13" s="21">
        <v>7</v>
      </c>
      <c r="J13" s="21">
        <f>IF(vzorec!B13=TRUE,7,0)</f>
        <v>0</v>
      </c>
      <c r="K13" s="16"/>
      <c r="L13" s="16"/>
      <c r="M13" s="16"/>
      <c r="N13" s="16"/>
    </row>
    <row r="14" spans="1:14" ht="16.5" customHeight="1" thickBot="1" x14ac:dyDescent="0.3">
      <c r="A14" s="167"/>
      <c r="B14" s="167"/>
      <c r="C14" s="248"/>
      <c r="D14" s="249"/>
      <c r="E14" s="25" t="s">
        <v>40</v>
      </c>
      <c r="F14" s="242" t="s">
        <v>51</v>
      </c>
      <c r="G14" s="251"/>
      <c r="H14" s="252"/>
      <c r="I14" s="22">
        <v>3</v>
      </c>
      <c r="J14" s="22">
        <f>IF(vzorec!B14=TRUE,3,0)</f>
        <v>0</v>
      </c>
      <c r="K14" s="16"/>
      <c r="L14" s="16"/>
      <c r="M14" s="16"/>
      <c r="N14" s="16"/>
    </row>
    <row r="15" spans="1:14" ht="16.5" customHeight="1" x14ac:dyDescent="0.25">
      <c r="A15" s="165" t="s">
        <v>52</v>
      </c>
      <c r="B15" s="206" t="s">
        <v>53</v>
      </c>
      <c r="C15" s="38" t="s">
        <v>36</v>
      </c>
      <c r="D15" s="245" t="s">
        <v>54</v>
      </c>
      <c r="E15" s="220"/>
      <c r="F15" s="220"/>
      <c r="G15" s="220"/>
      <c r="H15" s="221"/>
      <c r="I15" s="38">
        <v>12</v>
      </c>
      <c r="J15" s="111">
        <f>IF(AND(vzorec!B15=TRUE,OR(vzorec!B18=TRUE,vzorec!B19=TRUE,vzorec!B20=TRUE,vzorec!A21=TRUE,vzorec!B21=TRUE,vzorec!B22=TRUE)),12,0)</f>
        <v>0</v>
      </c>
      <c r="K15" s="16"/>
      <c r="L15" s="16"/>
      <c r="M15" s="16"/>
      <c r="N15" s="16"/>
    </row>
    <row r="16" spans="1:14" ht="16.5" customHeight="1" x14ac:dyDescent="0.25">
      <c r="A16" s="166"/>
      <c r="B16" s="207"/>
      <c r="C16" s="39" t="s">
        <v>38</v>
      </c>
      <c r="D16" s="198" t="s">
        <v>55</v>
      </c>
      <c r="E16" s="225"/>
      <c r="F16" s="225"/>
      <c r="G16" s="225"/>
      <c r="H16" s="226"/>
      <c r="I16" s="39">
        <v>8</v>
      </c>
      <c r="J16" s="39">
        <f>IF(AND(vzorec!B16=TRUE,OR(vzorec!B18=TRUE,vzorec!B19=TRUE,vzorec!B20=TRUE,vzorec!A21=TRUE,vzorec!B21=TRUE,vzorec!B22=TRUE)),8,0)</f>
        <v>0</v>
      </c>
      <c r="K16" s="16"/>
      <c r="L16" s="16"/>
      <c r="M16" s="16"/>
      <c r="N16" s="2"/>
    </row>
    <row r="17" spans="1:10" ht="16.5" customHeight="1" thickBot="1" x14ac:dyDescent="0.3">
      <c r="A17" s="166"/>
      <c r="B17" s="207"/>
      <c r="C17" s="106" t="s">
        <v>40</v>
      </c>
      <c r="D17" s="227" t="s">
        <v>56</v>
      </c>
      <c r="E17" s="228"/>
      <c r="F17" s="228"/>
      <c r="G17" s="228"/>
      <c r="H17" s="229"/>
      <c r="I17" s="106">
        <v>0</v>
      </c>
      <c r="J17" s="106">
        <f>IF(vzorec!B17=TRUE,0,0)</f>
        <v>0</v>
      </c>
    </row>
    <row r="18" spans="1:10" ht="16.5" customHeight="1" thickTop="1" x14ac:dyDescent="0.25">
      <c r="A18" s="166"/>
      <c r="B18" s="208" t="s">
        <v>316</v>
      </c>
      <c r="C18" s="234"/>
      <c r="D18" s="235"/>
      <c r="E18" s="61" t="s">
        <v>36</v>
      </c>
      <c r="F18" s="243" t="s">
        <v>57</v>
      </c>
      <c r="G18" s="244"/>
      <c r="H18" s="238"/>
      <c r="I18" s="239"/>
      <c r="J18" s="108" t="s">
        <v>58</v>
      </c>
    </row>
    <row r="19" spans="1:10" ht="16.5" customHeight="1" x14ac:dyDescent="0.25">
      <c r="A19" s="166"/>
      <c r="B19" s="209"/>
      <c r="C19" s="218"/>
      <c r="D19" s="219"/>
      <c r="E19" s="105" t="s">
        <v>38</v>
      </c>
      <c r="F19" s="198" t="s">
        <v>59</v>
      </c>
      <c r="G19" s="203"/>
      <c r="H19" s="202"/>
      <c r="I19" s="205"/>
      <c r="J19" s="109" t="s">
        <v>58</v>
      </c>
    </row>
    <row r="20" spans="1:10" ht="16.5" customHeight="1" x14ac:dyDescent="0.25">
      <c r="A20" s="166"/>
      <c r="B20" s="209"/>
      <c r="C20" s="218"/>
      <c r="D20" s="219"/>
      <c r="E20" s="105" t="s">
        <v>40</v>
      </c>
      <c r="F20" s="198" t="s">
        <v>60</v>
      </c>
      <c r="G20" s="203"/>
      <c r="H20" s="202"/>
      <c r="I20" s="205"/>
      <c r="J20" s="109" t="s">
        <v>58</v>
      </c>
    </row>
    <row r="21" spans="1:10" s="119" customFormat="1" ht="16.5" customHeight="1" x14ac:dyDescent="0.25">
      <c r="A21" s="166"/>
      <c r="B21" s="209"/>
      <c r="C21" s="218"/>
      <c r="D21" s="219"/>
      <c r="E21" s="125" t="s">
        <v>42</v>
      </c>
      <c r="F21" s="200" t="s">
        <v>301</v>
      </c>
      <c r="G21" s="201"/>
      <c r="H21" s="202"/>
      <c r="I21" s="203"/>
      <c r="J21" s="127" t="s">
        <v>58</v>
      </c>
    </row>
    <row r="22" spans="1:10" ht="16.5" customHeight="1" x14ac:dyDescent="0.25">
      <c r="A22" s="166"/>
      <c r="B22" s="209"/>
      <c r="C22" s="218"/>
      <c r="D22" s="219"/>
      <c r="E22" s="105" t="s">
        <v>62</v>
      </c>
      <c r="F22" s="198" t="s">
        <v>61</v>
      </c>
      <c r="G22" s="240"/>
      <c r="H22" s="240"/>
      <c r="I22" s="199"/>
      <c r="J22" s="241"/>
    </row>
    <row r="23" spans="1:10" ht="16.5" customHeight="1" thickBot="1" x14ac:dyDescent="0.3">
      <c r="A23" s="167"/>
      <c r="B23" s="210"/>
      <c r="C23" s="236"/>
      <c r="D23" s="237"/>
      <c r="E23" s="107" t="s">
        <v>70</v>
      </c>
      <c r="F23" s="242" t="s">
        <v>323</v>
      </c>
      <c r="G23" s="212"/>
      <c r="H23" s="211"/>
      <c r="I23" s="212"/>
      <c r="J23" s="110" t="s">
        <v>58</v>
      </c>
    </row>
    <row r="24" spans="1:10" ht="16.5" customHeight="1" x14ac:dyDescent="0.25">
      <c r="A24" s="165" t="s">
        <v>63</v>
      </c>
      <c r="B24" s="165" t="s">
        <v>64</v>
      </c>
      <c r="C24" s="20" t="s">
        <v>36</v>
      </c>
      <c r="D24" s="245" t="s">
        <v>277</v>
      </c>
      <c r="E24" s="220"/>
      <c r="F24" s="220"/>
      <c r="G24" s="220"/>
      <c r="H24" s="221"/>
      <c r="I24" s="20">
        <v>14</v>
      </c>
      <c r="J24" s="116">
        <f>IF(AND(vzorec!B23=TRUE,OR(vzorec!B29=TRUE,vzorec!B30=TRUE,vzorec!B31=TRUE,vzorec!B32=TRUE,vzorec!B33=TRUE,vzorec!B34=TRUE,vzorec!B35=TRUE,vzorec!B36=TRUE,vzorec!B37=TRUE,vzorec!B38=TRUE,vzorec!B39=TRUE,vzorec!B40=TRUE,vzorec!B41=TRUE,vzorec!B42=TRUE,vzorec!B43=TRUE,vzorec!B44=TRUE,vzorec!B45=TRUE)),14,0)</f>
        <v>0</v>
      </c>
    </row>
    <row r="25" spans="1:10" ht="28.5" customHeight="1" x14ac:dyDescent="0.25">
      <c r="A25" s="166"/>
      <c r="B25" s="166"/>
      <c r="C25" s="21" t="s">
        <v>38</v>
      </c>
      <c r="D25" s="198" t="s">
        <v>283</v>
      </c>
      <c r="E25" s="225"/>
      <c r="F25" s="225"/>
      <c r="G25" s="225"/>
      <c r="H25" s="226"/>
      <c r="I25" s="21">
        <v>12</v>
      </c>
      <c r="J25" s="117">
        <f>IF(AND(vzorec!B24=TRUE,OR(vzorec!B29=TRUE,vzorec!B30=TRUE,vzorec!B31=TRUE,vzorec!B32=TRUE,vzorec!B33=TRUE,vzorec!B34=TRUE,vzorec!B35=TRUE,vzorec!B36=TRUE,vzorec!B37=TRUE,vzorec!B38=TRUE,vzorec!B39=TRUE,vzorec!B40=TRUE,vzorec!B41=TRUE,vzorec!B42=TRUE,vzorec!B43=TRUE,vzorec!B44=TRUE,vzorec!B45=TRUE)),12,0)</f>
        <v>0</v>
      </c>
    </row>
    <row r="26" spans="1:10" s="41" customFormat="1" ht="41.25" customHeight="1" x14ac:dyDescent="0.25">
      <c r="A26" s="166"/>
      <c r="B26" s="166"/>
      <c r="C26" s="39" t="s">
        <v>40</v>
      </c>
      <c r="D26" s="198" t="s">
        <v>284</v>
      </c>
      <c r="E26" s="199"/>
      <c r="F26" s="199"/>
      <c r="G26" s="199"/>
      <c r="H26" s="241"/>
      <c r="I26" s="39">
        <v>12</v>
      </c>
      <c r="J26" s="117">
        <f>IF(AND(vzorec!B25=TRUE,OR(vzorec!B29=TRUE,vzorec!B30=TRUE,vzorec!B31=TRUE,vzorec!B32=TRUE,vzorec!B33=TRUE,vzorec!B34=TRUE,vzorec!B35=TRUE,vzorec!B36=TRUE,vzorec!B37=TRUE,vzorec!B38=TRUE,vzorec!B39=TRUE,vzorec!B40=TRUE,vzorec!B41=TRUE,vzorec!B42=TRUE,vzorec!B43=TRUE,vzorec!B44=TRUE,vzorec!B45=TRUE)),12,0)</f>
        <v>0</v>
      </c>
    </row>
    <row r="27" spans="1:10" ht="16.5" customHeight="1" x14ac:dyDescent="0.25">
      <c r="A27" s="166"/>
      <c r="B27" s="166"/>
      <c r="C27" s="21" t="s">
        <v>42</v>
      </c>
      <c r="D27" s="198" t="s">
        <v>294</v>
      </c>
      <c r="E27" s="225"/>
      <c r="F27" s="225"/>
      <c r="G27" s="225"/>
      <c r="H27" s="226"/>
      <c r="I27" s="21">
        <v>8</v>
      </c>
      <c r="J27" s="117">
        <f>IF(AND(vzorec!B26=TRUE,OR(vzorec!B29=TRUE,vzorec!B30=TRUE,vzorec!B31=TRUE,vzorec!B32=TRUE,vzorec!B33=TRUE,vzorec!B34=TRUE,vzorec!B35=TRUE,vzorec!B36=TRUE,vzorec!B37=TRUE,vzorec!B38=TRUE,vzorec!B39=TRUE,vzorec!B40=TRUE,vzorec!B41=TRUE,vzorec!B42=TRUE,vzorec!B43=TRUE,vzorec!B44=TRUE,vzorec!B45=TRUE)),8,0)</f>
        <v>0</v>
      </c>
    </row>
    <row r="28" spans="1:10" ht="16.5" customHeight="1" x14ac:dyDescent="0.25">
      <c r="A28" s="166"/>
      <c r="B28" s="166"/>
      <c r="C28" s="21" t="s">
        <v>62</v>
      </c>
      <c r="D28" s="198" t="s">
        <v>65</v>
      </c>
      <c r="E28" s="225"/>
      <c r="F28" s="225"/>
      <c r="G28" s="225"/>
      <c r="H28" s="226"/>
      <c r="I28" s="21">
        <v>8</v>
      </c>
      <c r="J28" s="117">
        <f>IF(vzorec!B27=TRUE,8,0)</f>
        <v>0</v>
      </c>
    </row>
    <row r="29" spans="1:10" ht="16.5" customHeight="1" thickBot="1" x14ac:dyDescent="0.3">
      <c r="A29" s="166"/>
      <c r="B29" s="166"/>
      <c r="C29" s="27" t="s">
        <v>70</v>
      </c>
      <c r="D29" s="227" t="s">
        <v>66</v>
      </c>
      <c r="E29" s="228"/>
      <c r="F29" s="228"/>
      <c r="G29" s="228"/>
      <c r="H29" s="229"/>
      <c r="I29" s="27">
        <v>0</v>
      </c>
      <c r="J29" s="112">
        <f>IF(vzorec!B28=TRUE,0,0)</f>
        <v>0</v>
      </c>
    </row>
    <row r="30" spans="1:10" ht="16.5" customHeight="1" thickTop="1" x14ac:dyDescent="0.25">
      <c r="A30" s="166"/>
      <c r="B30" s="260" t="s">
        <v>315</v>
      </c>
      <c r="C30" s="234"/>
      <c r="D30" s="235"/>
      <c r="E30" s="61" t="s">
        <v>36</v>
      </c>
      <c r="F30" s="243" t="s">
        <v>75</v>
      </c>
      <c r="G30" s="255"/>
      <c r="H30" s="267"/>
      <c r="I30" s="239"/>
      <c r="J30" s="114" t="s">
        <v>58</v>
      </c>
    </row>
    <row r="31" spans="1:10" ht="16.5" customHeight="1" x14ac:dyDescent="0.25">
      <c r="A31" s="166"/>
      <c r="B31" s="261"/>
      <c r="C31" s="218"/>
      <c r="D31" s="219"/>
      <c r="E31" s="39" t="s">
        <v>38</v>
      </c>
      <c r="F31" s="198" t="s">
        <v>73</v>
      </c>
      <c r="G31" s="199"/>
      <c r="H31" s="204"/>
      <c r="I31" s="205"/>
      <c r="J31" s="113" t="s">
        <v>58</v>
      </c>
    </row>
    <row r="32" spans="1:10" ht="16.5" customHeight="1" x14ac:dyDescent="0.25">
      <c r="A32" s="166"/>
      <c r="B32" s="261"/>
      <c r="C32" s="218"/>
      <c r="D32" s="219"/>
      <c r="E32" s="39" t="s">
        <v>40</v>
      </c>
      <c r="F32" s="200" t="s">
        <v>314</v>
      </c>
      <c r="G32" s="201"/>
      <c r="H32" s="204"/>
      <c r="I32" s="205"/>
      <c r="J32" s="113" t="s">
        <v>58</v>
      </c>
    </row>
    <row r="33" spans="1:10" ht="16.5" customHeight="1" x14ac:dyDescent="0.25">
      <c r="A33" s="166"/>
      <c r="B33" s="261"/>
      <c r="C33" s="218"/>
      <c r="D33" s="219"/>
      <c r="E33" s="39" t="s">
        <v>42</v>
      </c>
      <c r="F33" s="200" t="s">
        <v>299</v>
      </c>
      <c r="G33" s="201"/>
      <c r="H33" s="204"/>
      <c r="I33" s="205"/>
      <c r="J33" s="113" t="s">
        <v>58</v>
      </c>
    </row>
    <row r="34" spans="1:10" ht="16.5" customHeight="1" x14ac:dyDescent="0.25">
      <c r="A34" s="166"/>
      <c r="B34" s="261"/>
      <c r="C34" s="218"/>
      <c r="D34" s="219"/>
      <c r="E34" s="39" t="s">
        <v>62</v>
      </c>
      <c r="F34" s="200" t="s">
        <v>300</v>
      </c>
      <c r="G34" s="201"/>
      <c r="H34" s="204"/>
      <c r="I34" s="205"/>
      <c r="J34" s="113" t="s">
        <v>58</v>
      </c>
    </row>
    <row r="35" spans="1:10" ht="16.5" customHeight="1" x14ac:dyDescent="0.25">
      <c r="A35" s="166"/>
      <c r="B35" s="261"/>
      <c r="C35" s="218"/>
      <c r="D35" s="219"/>
      <c r="E35" s="39" t="s">
        <v>70</v>
      </c>
      <c r="F35" s="198" t="s">
        <v>79</v>
      </c>
      <c r="G35" s="266"/>
      <c r="H35" s="204"/>
      <c r="I35" s="205"/>
      <c r="J35" s="113" t="s">
        <v>58</v>
      </c>
    </row>
    <row r="36" spans="1:10" ht="16.5" customHeight="1" x14ac:dyDescent="0.25">
      <c r="A36" s="166"/>
      <c r="B36" s="261"/>
      <c r="C36" s="218"/>
      <c r="D36" s="219"/>
      <c r="E36" s="39" t="s">
        <v>72</v>
      </c>
      <c r="F36" s="200" t="s">
        <v>77</v>
      </c>
      <c r="G36" s="201"/>
      <c r="H36" s="204"/>
      <c r="I36" s="205"/>
      <c r="J36" s="113" t="s">
        <v>58</v>
      </c>
    </row>
    <row r="37" spans="1:10" ht="16.5" customHeight="1" x14ac:dyDescent="0.25">
      <c r="A37" s="166"/>
      <c r="B37" s="261"/>
      <c r="C37" s="218"/>
      <c r="D37" s="219"/>
      <c r="E37" s="39" t="s">
        <v>74</v>
      </c>
      <c r="F37" s="198" t="s">
        <v>67</v>
      </c>
      <c r="G37" s="199"/>
      <c r="H37" s="204"/>
      <c r="I37" s="205"/>
      <c r="J37" s="113" t="s">
        <v>58</v>
      </c>
    </row>
    <row r="38" spans="1:10" ht="16.5" customHeight="1" x14ac:dyDescent="0.25">
      <c r="A38" s="166"/>
      <c r="B38" s="261"/>
      <c r="C38" s="218"/>
      <c r="D38" s="219"/>
      <c r="E38" s="39" t="s">
        <v>76</v>
      </c>
      <c r="F38" s="198" t="s">
        <v>69</v>
      </c>
      <c r="G38" s="199"/>
      <c r="H38" s="204"/>
      <c r="I38" s="205"/>
      <c r="J38" s="113" t="s">
        <v>58</v>
      </c>
    </row>
    <row r="39" spans="1:10" ht="16.5" customHeight="1" x14ac:dyDescent="0.25">
      <c r="A39" s="166"/>
      <c r="B39" s="261"/>
      <c r="C39" s="218"/>
      <c r="D39" s="219"/>
      <c r="E39" s="39" t="s">
        <v>78</v>
      </c>
      <c r="F39" s="200" t="s">
        <v>71</v>
      </c>
      <c r="G39" s="254"/>
      <c r="H39" s="204"/>
      <c r="I39" s="205"/>
      <c r="J39" s="113" t="s">
        <v>58</v>
      </c>
    </row>
    <row r="40" spans="1:10" ht="16.5" customHeight="1" x14ac:dyDescent="0.25">
      <c r="A40" s="166"/>
      <c r="B40" s="261"/>
      <c r="C40" s="218"/>
      <c r="D40" s="219"/>
      <c r="E40" s="39" t="s">
        <v>80</v>
      </c>
      <c r="F40" s="198" t="s">
        <v>318</v>
      </c>
      <c r="G40" s="199"/>
      <c r="H40" s="204"/>
      <c r="I40" s="205"/>
      <c r="J40" s="113" t="s">
        <v>58</v>
      </c>
    </row>
    <row r="41" spans="1:10" ht="16.5" customHeight="1" x14ac:dyDescent="0.25">
      <c r="A41" s="166"/>
      <c r="B41" s="261"/>
      <c r="C41" s="218"/>
      <c r="D41" s="219"/>
      <c r="E41" s="39" t="s">
        <v>82</v>
      </c>
      <c r="F41" s="198" t="s">
        <v>68</v>
      </c>
      <c r="G41" s="199"/>
      <c r="H41" s="204"/>
      <c r="I41" s="205"/>
      <c r="J41" s="113" t="s">
        <v>58</v>
      </c>
    </row>
    <row r="42" spans="1:10" s="119" customFormat="1" ht="16.5" customHeight="1" x14ac:dyDescent="0.25">
      <c r="A42" s="166"/>
      <c r="B42" s="261"/>
      <c r="C42" s="218"/>
      <c r="D42" s="219"/>
      <c r="E42" s="126" t="s">
        <v>295</v>
      </c>
      <c r="F42" s="198" t="s">
        <v>313</v>
      </c>
      <c r="G42" s="199"/>
      <c r="H42" s="204"/>
      <c r="I42" s="199"/>
      <c r="J42" s="129" t="s">
        <v>58</v>
      </c>
    </row>
    <row r="43" spans="1:10" s="119" customFormat="1" ht="27.75" customHeight="1" x14ac:dyDescent="0.25">
      <c r="A43" s="166"/>
      <c r="B43" s="261"/>
      <c r="C43" s="218"/>
      <c r="D43" s="219"/>
      <c r="E43" s="140" t="s">
        <v>296</v>
      </c>
      <c r="F43" s="198" t="s">
        <v>330</v>
      </c>
      <c r="G43" s="199"/>
      <c r="H43" s="204"/>
      <c r="I43" s="199"/>
      <c r="J43" s="129" t="s">
        <v>58</v>
      </c>
    </row>
    <row r="44" spans="1:10" s="119" customFormat="1" ht="16.5" customHeight="1" x14ac:dyDescent="0.25">
      <c r="A44" s="166"/>
      <c r="B44" s="261"/>
      <c r="C44" s="218"/>
      <c r="D44" s="219"/>
      <c r="E44" s="126" t="s">
        <v>297</v>
      </c>
      <c r="F44" s="198" t="s">
        <v>81</v>
      </c>
      <c r="G44" s="199"/>
      <c r="H44" s="204"/>
      <c r="I44" s="199"/>
      <c r="J44" s="129" t="s">
        <v>58</v>
      </c>
    </row>
    <row r="45" spans="1:10" s="119" customFormat="1" ht="16.5" customHeight="1" x14ac:dyDescent="0.25">
      <c r="A45" s="166"/>
      <c r="B45" s="261"/>
      <c r="C45" s="218"/>
      <c r="D45" s="219"/>
      <c r="E45" s="126" t="s">
        <v>298</v>
      </c>
      <c r="F45" s="198" t="s">
        <v>83</v>
      </c>
      <c r="G45" s="199"/>
      <c r="H45" s="204"/>
      <c r="I45" s="199"/>
      <c r="J45" s="129" t="s">
        <v>58</v>
      </c>
    </row>
    <row r="46" spans="1:10" ht="16.5" customHeight="1" thickBot="1" x14ac:dyDescent="0.3">
      <c r="A46" s="167"/>
      <c r="B46" s="262"/>
      <c r="C46" s="236"/>
      <c r="D46" s="237"/>
      <c r="E46" s="22" t="s">
        <v>329</v>
      </c>
      <c r="F46" s="248" t="s">
        <v>84</v>
      </c>
      <c r="G46" s="253"/>
      <c r="H46" s="251"/>
      <c r="I46" s="212"/>
      <c r="J46" s="115" t="s">
        <v>58</v>
      </c>
    </row>
    <row r="47" spans="1:10" ht="16.5" customHeight="1" thickBot="1" x14ac:dyDescent="0.3">
      <c r="A47" s="263"/>
      <c r="B47" s="264"/>
      <c r="C47" s="264"/>
      <c r="D47" s="264"/>
      <c r="E47" s="264"/>
      <c r="F47" s="264"/>
      <c r="G47" s="264"/>
      <c r="H47" s="264"/>
      <c r="I47" s="264"/>
      <c r="J47" s="265"/>
    </row>
    <row r="48" spans="1:10" ht="16.5" customHeight="1" thickBot="1" x14ac:dyDescent="0.3">
      <c r="A48" s="257" t="s">
        <v>85</v>
      </c>
      <c r="B48" s="258"/>
      <c r="C48" s="258"/>
      <c r="D48" s="258"/>
      <c r="E48" s="258"/>
      <c r="F48" s="258"/>
      <c r="G48" s="258"/>
      <c r="H48" s="259"/>
      <c r="I48" s="15">
        <v>40</v>
      </c>
      <c r="J48" s="15">
        <f>SUM(J3:J46)</f>
        <v>0</v>
      </c>
    </row>
    <row r="49" spans="1:10" ht="16.5" customHeight="1" x14ac:dyDescent="0.25">
      <c r="A49" s="256"/>
      <c r="B49" s="256"/>
      <c r="C49" s="256"/>
      <c r="D49" s="256"/>
      <c r="E49" s="256"/>
      <c r="F49" s="256"/>
      <c r="G49" s="256"/>
      <c r="H49" s="256"/>
      <c r="I49" s="256"/>
      <c r="J49" s="256"/>
    </row>
    <row r="50" spans="1:10" ht="16.5" customHeight="1" x14ac:dyDescent="0.25">
      <c r="B50" s="16"/>
    </row>
    <row r="51" spans="1:10" ht="16.5" customHeight="1" x14ac:dyDescent="0.25">
      <c r="B51" s="16"/>
    </row>
    <row r="52" spans="1:10" ht="16.5" customHeight="1" x14ac:dyDescent="0.25">
      <c r="B52" s="16"/>
    </row>
    <row r="53" spans="1:10" ht="16.5" customHeight="1" x14ac:dyDescent="0.25">
      <c r="B53" s="16"/>
    </row>
    <row r="54" spans="1:10" ht="16.5" customHeight="1" x14ac:dyDescent="0.25">
      <c r="B54" s="16"/>
    </row>
    <row r="55" spans="1:10" ht="16.5" customHeight="1" x14ac:dyDescent="0.25">
      <c r="B55" s="16"/>
    </row>
  </sheetData>
  <sheetProtection algorithmName="SHA-512" hashValue="cMBxsSSjLRDq963tYhflwRzkMG1zRVrrBv2Otkxtto8wYfIEiDB2rmWCcdGv8K14wgCMK/2/HXjrnNTpo2hUrg==" saltValue="RthUum/U9Q8lcUDMMXMRAw==" spinCount="100000" sheet="1" objects="1" scenarios="1" formatCells="0"/>
  <protectedRanges>
    <protectedRange sqref="F14 H18:I21 F23:I23 H30:I46" name="Oblast1"/>
  </protectedRanges>
  <mergeCells count="87">
    <mergeCell ref="F43:G43"/>
    <mergeCell ref="A49:J49"/>
    <mergeCell ref="F36:G36"/>
    <mergeCell ref="D28:H28"/>
    <mergeCell ref="D29:H29"/>
    <mergeCell ref="C30:D46"/>
    <mergeCell ref="A48:H48"/>
    <mergeCell ref="B30:B46"/>
    <mergeCell ref="A47:J47"/>
    <mergeCell ref="F35:G35"/>
    <mergeCell ref="F34:G34"/>
    <mergeCell ref="A24:A46"/>
    <mergeCell ref="D24:H24"/>
    <mergeCell ref="D25:H25"/>
    <mergeCell ref="H30:I30"/>
    <mergeCell ref="H31:I31"/>
    <mergeCell ref="H37:I37"/>
    <mergeCell ref="B24:B29"/>
    <mergeCell ref="D26:H26"/>
    <mergeCell ref="H41:I41"/>
    <mergeCell ref="H46:I46"/>
    <mergeCell ref="F46:G46"/>
    <mergeCell ref="F41:G41"/>
    <mergeCell ref="F40:G40"/>
    <mergeCell ref="F39:G39"/>
    <mergeCell ref="F33:G33"/>
    <mergeCell ref="F32:G32"/>
    <mergeCell ref="F31:G31"/>
    <mergeCell ref="F30:G30"/>
    <mergeCell ref="F38:G38"/>
    <mergeCell ref="H38:I38"/>
    <mergeCell ref="D27:H27"/>
    <mergeCell ref="H40:I40"/>
    <mergeCell ref="A8:A14"/>
    <mergeCell ref="C8:D11"/>
    <mergeCell ref="F8:H8"/>
    <mergeCell ref="F9:H9"/>
    <mergeCell ref="F10:H10"/>
    <mergeCell ref="F11:H11"/>
    <mergeCell ref="C12:D14"/>
    <mergeCell ref="F12:H12"/>
    <mergeCell ref="F13:H13"/>
    <mergeCell ref="F14:H14"/>
    <mergeCell ref="B8:B14"/>
    <mergeCell ref="A15:A23"/>
    <mergeCell ref="D15:H15"/>
    <mergeCell ref="D16:H16"/>
    <mergeCell ref="D17:H17"/>
    <mergeCell ref="H18:I18"/>
    <mergeCell ref="H19:I19"/>
    <mergeCell ref="H20:I20"/>
    <mergeCell ref="F22:J22"/>
    <mergeCell ref="F23:G23"/>
    <mergeCell ref="F18:G18"/>
    <mergeCell ref="F19:G19"/>
    <mergeCell ref="B15:B17"/>
    <mergeCell ref="B18:B23"/>
    <mergeCell ref="F20:G20"/>
    <mergeCell ref="H23:I23"/>
    <mergeCell ref="A1:J1"/>
    <mergeCell ref="A3:A7"/>
    <mergeCell ref="C3:D6"/>
    <mergeCell ref="F3:H3"/>
    <mergeCell ref="I3:I6"/>
    <mergeCell ref="F4:H4"/>
    <mergeCell ref="F5:H5"/>
    <mergeCell ref="F6:H6"/>
    <mergeCell ref="C7:H7"/>
    <mergeCell ref="A2:J2"/>
    <mergeCell ref="B3:B7"/>
    <mergeCell ref="C18:D23"/>
    <mergeCell ref="F42:G42"/>
    <mergeCell ref="F44:G44"/>
    <mergeCell ref="F45:G45"/>
    <mergeCell ref="F21:G21"/>
    <mergeCell ref="H21:I21"/>
    <mergeCell ref="F37:G37"/>
    <mergeCell ref="H39:I39"/>
    <mergeCell ref="H32:I32"/>
    <mergeCell ref="H33:I33"/>
    <mergeCell ref="H34:I34"/>
    <mergeCell ref="H35:I35"/>
    <mergeCell ref="H36:I36"/>
    <mergeCell ref="H42:I42"/>
    <mergeCell ref="H43:I43"/>
    <mergeCell ref="H44:I44"/>
    <mergeCell ref="H45:I45"/>
  </mergeCells>
  <pageMargins left="0.25" right="0.25" top="0.75" bottom="0.75" header="0.3" footer="0.3"/>
  <pageSetup paperSize="9" scale="8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4</xdr:col>
                    <xdr:colOff>104775</xdr:colOff>
                    <xdr:row>2</xdr:row>
                    <xdr:rowOff>19050</xdr:rowOff>
                  </from>
                  <to>
                    <xdr:col>4</xdr:col>
                    <xdr:colOff>333375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4</xdr:col>
                    <xdr:colOff>104775</xdr:colOff>
                    <xdr:row>3</xdr:row>
                    <xdr:rowOff>0</xdr:rowOff>
                  </from>
                  <to>
                    <xdr:col>4</xdr:col>
                    <xdr:colOff>333375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4</xdr:col>
                    <xdr:colOff>104775</xdr:colOff>
                    <xdr:row>4</xdr:row>
                    <xdr:rowOff>0</xdr:rowOff>
                  </from>
                  <to>
                    <xdr:col>4</xdr:col>
                    <xdr:colOff>333375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4</xdr:col>
                    <xdr:colOff>104775</xdr:colOff>
                    <xdr:row>5</xdr:row>
                    <xdr:rowOff>0</xdr:rowOff>
                  </from>
                  <to>
                    <xdr:col>4</xdr:col>
                    <xdr:colOff>333375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8" name="Check Box 7">
              <controlPr defaultSize="0" autoFill="0" autoLine="0" autoPict="0">
                <anchor moveWithCells="1">
                  <from>
                    <xdr:col>4</xdr:col>
                    <xdr:colOff>104775</xdr:colOff>
                    <xdr:row>7</xdr:row>
                    <xdr:rowOff>0</xdr:rowOff>
                  </from>
                  <to>
                    <xdr:col>4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9" name="Check Box 8">
              <controlPr defaultSize="0" autoFill="0" autoLine="0" autoPict="0">
                <anchor moveWithCells="1">
                  <from>
                    <xdr:col>4</xdr:col>
                    <xdr:colOff>104775</xdr:colOff>
                    <xdr:row>8</xdr:row>
                    <xdr:rowOff>0</xdr:rowOff>
                  </from>
                  <to>
                    <xdr:col>4</xdr:col>
                    <xdr:colOff>333375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0" name="Check Box 9">
              <controlPr defaultSize="0" autoFill="0" autoLine="0" autoPict="0">
                <anchor moveWithCells="1">
                  <from>
                    <xdr:col>4</xdr:col>
                    <xdr:colOff>104775</xdr:colOff>
                    <xdr:row>9</xdr:row>
                    <xdr:rowOff>0</xdr:rowOff>
                  </from>
                  <to>
                    <xdr:col>4</xdr:col>
                    <xdr:colOff>333375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1" name="Check Box 10">
              <controlPr defaultSize="0" autoFill="0" autoLine="0" autoPict="0">
                <anchor moveWithCells="1">
                  <from>
                    <xdr:col>4</xdr:col>
                    <xdr:colOff>104775</xdr:colOff>
                    <xdr:row>10</xdr:row>
                    <xdr:rowOff>0</xdr:rowOff>
                  </from>
                  <to>
                    <xdr:col>4</xdr:col>
                    <xdr:colOff>333375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2" name="Check Box 11">
              <controlPr defaultSize="0" autoFill="0" autoLine="0" autoPict="0">
                <anchor moveWithCells="1">
                  <from>
                    <xdr:col>4</xdr:col>
                    <xdr:colOff>104775</xdr:colOff>
                    <xdr:row>11</xdr:row>
                    <xdr:rowOff>0</xdr:rowOff>
                  </from>
                  <to>
                    <xdr:col>4</xdr:col>
                    <xdr:colOff>333375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3" name="Check Box 12">
              <controlPr defaultSize="0" autoFill="0" autoLine="0" autoPict="0">
                <anchor moveWithCells="1">
                  <from>
                    <xdr:col>4</xdr:col>
                    <xdr:colOff>104775</xdr:colOff>
                    <xdr:row>12</xdr:row>
                    <xdr:rowOff>0</xdr:rowOff>
                  </from>
                  <to>
                    <xdr:col>4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4" name="Check Box 13">
              <controlPr defaultSize="0" autoFill="0" autoLine="0" autoPict="0">
                <anchor moveWithCells="1">
                  <from>
                    <xdr:col>4</xdr:col>
                    <xdr:colOff>104775</xdr:colOff>
                    <xdr:row>13</xdr:row>
                    <xdr:rowOff>0</xdr:rowOff>
                  </from>
                  <to>
                    <xdr:col>4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5" name="Check Box 14">
              <controlPr defaultSize="0" autoFill="0" autoLine="0" autoPict="0">
                <anchor moveWithCells="1">
                  <from>
                    <xdr:col>4</xdr:col>
                    <xdr:colOff>104775</xdr:colOff>
                    <xdr:row>17</xdr:row>
                    <xdr:rowOff>0</xdr:rowOff>
                  </from>
                  <to>
                    <xdr:col>4</xdr:col>
                    <xdr:colOff>333375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6" name="Check Box 16">
              <controlPr defaultSize="0" autoFill="0" autoLine="0" autoPict="0">
                <anchor moveWithCells="1">
                  <from>
                    <xdr:col>4</xdr:col>
                    <xdr:colOff>104775</xdr:colOff>
                    <xdr:row>18</xdr:row>
                    <xdr:rowOff>0</xdr:rowOff>
                  </from>
                  <to>
                    <xdr:col>4</xdr:col>
                    <xdr:colOff>333375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7" name="Check Box 17">
              <controlPr defaultSize="0" autoFill="0" autoLine="0" autoPict="0">
                <anchor moveWithCells="1">
                  <from>
                    <xdr:col>4</xdr:col>
                    <xdr:colOff>104775</xdr:colOff>
                    <xdr:row>19</xdr:row>
                    <xdr:rowOff>0</xdr:rowOff>
                  </from>
                  <to>
                    <xdr:col>4</xdr:col>
                    <xdr:colOff>333375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8" name="Check Box 18">
              <controlPr defaultSize="0" autoFill="0" autoLine="0" autoPict="0">
                <anchor moveWithCells="1">
                  <from>
                    <xdr:col>4</xdr:col>
                    <xdr:colOff>104775</xdr:colOff>
                    <xdr:row>21</xdr:row>
                    <xdr:rowOff>0</xdr:rowOff>
                  </from>
                  <to>
                    <xdr:col>4</xdr:col>
                    <xdr:colOff>333375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9" name="Check Box 19">
              <controlPr defaultSize="0" autoFill="0" autoLine="0" autoPict="0">
                <anchor moveWithCells="1">
                  <from>
                    <xdr:col>4</xdr:col>
                    <xdr:colOff>104775</xdr:colOff>
                    <xdr:row>22</xdr:row>
                    <xdr:rowOff>0</xdr:rowOff>
                  </from>
                  <to>
                    <xdr:col>4</xdr:col>
                    <xdr:colOff>333375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0" name="Check Box 20">
              <controlPr defaultSize="0" autoFill="0" autoLine="0" autoPict="0">
                <anchor moveWithCells="1">
                  <from>
                    <xdr:col>4</xdr:col>
                    <xdr:colOff>142875</xdr:colOff>
                    <xdr:row>29</xdr:row>
                    <xdr:rowOff>19050</xdr:rowOff>
                  </from>
                  <to>
                    <xdr:col>5</xdr:col>
                    <xdr:colOff>19050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1" name="Check Box 21">
              <controlPr defaultSize="0" autoFill="0" autoLine="0" autoPict="0">
                <anchor moveWithCells="1">
                  <from>
                    <xdr:col>4</xdr:col>
                    <xdr:colOff>142875</xdr:colOff>
                    <xdr:row>30</xdr:row>
                    <xdr:rowOff>0</xdr:rowOff>
                  </from>
                  <to>
                    <xdr:col>5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2" name="Check Box 22">
              <controlPr defaultSize="0" autoFill="0" autoLine="0" autoPict="0">
                <anchor moveWithCells="1">
                  <from>
                    <xdr:col>4</xdr:col>
                    <xdr:colOff>142875</xdr:colOff>
                    <xdr:row>31</xdr:row>
                    <xdr:rowOff>0</xdr:rowOff>
                  </from>
                  <to>
                    <xdr:col>5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3" name="Check Box 23">
              <controlPr defaultSize="0" autoFill="0" autoLine="0" autoPict="0">
                <anchor moveWithCells="1">
                  <from>
                    <xdr:col>4</xdr:col>
                    <xdr:colOff>142875</xdr:colOff>
                    <xdr:row>32</xdr:row>
                    <xdr:rowOff>0</xdr:rowOff>
                  </from>
                  <to>
                    <xdr:col>5</xdr:col>
                    <xdr:colOff>19050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4" name="Check Box 24">
              <controlPr defaultSize="0" autoFill="0" autoLine="0" autoPict="0">
                <anchor moveWithCells="1">
                  <from>
                    <xdr:col>4</xdr:col>
                    <xdr:colOff>142875</xdr:colOff>
                    <xdr:row>33</xdr:row>
                    <xdr:rowOff>19050</xdr:rowOff>
                  </from>
                  <to>
                    <xdr:col>5</xdr:col>
                    <xdr:colOff>19050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5" name="Check Box 25">
              <controlPr defaultSize="0" autoFill="0" autoLine="0" autoPict="0">
                <anchor moveWithCells="1">
                  <from>
                    <xdr:col>4</xdr:col>
                    <xdr:colOff>142875</xdr:colOff>
                    <xdr:row>34</xdr:row>
                    <xdr:rowOff>19050</xdr:rowOff>
                  </from>
                  <to>
                    <xdr:col>5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6" name="Check Box 26">
              <controlPr defaultSize="0" autoFill="0" autoLine="0" autoPict="0">
                <anchor moveWithCells="1">
                  <from>
                    <xdr:col>4</xdr:col>
                    <xdr:colOff>142875</xdr:colOff>
                    <xdr:row>35</xdr:row>
                    <xdr:rowOff>0</xdr:rowOff>
                  </from>
                  <to>
                    <xdr:col>5</xdr:col>
                    <xdr:colOff>19050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7" name="Check Box 27">
              <controlPr defaultSize="0" autoFill="0" autoLine="0" autoPict="0">
                <anchor moveWithCells="1">
                  <from>
                    <xdr:col>4</xdr:col>
                    <xdr:colOff>142875</xdr:colOff>
                    <xdr:row>36</xdr:row>
                    <xdr:rowOff>0</xdr:rowOff>
                  </from>
                  <to>
                    <xdr:col>5</xdr:col>
                    <xdr:colOff>19050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8" name="Check Box 28">
              <controlPr defaultSize="0" autoFill="0" autoLine="0" autoPict="0">
                <anchor moveWithCells="1">
                  <from>
                    <xdr:col>4</xdr:col>
                    <xdr:colOff>142875</xdr:colOff>
                    <xdr:row>37</xdr:row>
                    <xdr:rowOff>0</xdr:rowOff>
                  </from>
                  <to>
                    <xdr:col>5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29" name="Check Box 29">
              <controlPr defaultSize="0" autoFill="0" autoLine="0" autoPict="0">
                <anchor moveWithCells="1">
                  <from>
                    <xdr:col>4</xdr:col>
                    <xdr:colOff>142875</xdr:colOff>
                    <xdr:row>38</xdr:row>
                    <xdr:rowOff>0</xdr:rowOff>
                  </from>
                  <to>
                    <xdr:col>5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0" name="Check Box 30">
              <controlPr defaultSize="0" autoFill="0" autoLine="0" autoPict="0">
                <anchor moveWithCells="1">
                  <from>
                    <xdr:col>4</xdr:col>
                    <xdr:colOff>142875</xdr:colOff>
                    <xdr:row>39</xdr:row>
                    <xdr:rowOff>0</xdr:rowOff>
                  </from>
                  <to>
                    <xdr:col>5</xdr:col>
                    <xdr:colOff>19050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1" name="Check Box 31">
              <controlPr defaultSize="0" autoFill="0" autoLine="0" autoPict="0">
                <anchor moveWithCells="1">
                  <from>
                    <xdr:col>4</xdr:col>
                    <xdr:colOff>142875</xdr:colOff>
                    <xdr:row>40</xdr:row>
                    <xdr:rowOff>19050</xdr:rowOff>
                  </from>
                  <to>
                    <xdr:col>5</xdr:col>
                    <xdr:colOff>19050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2" name="Check Box 32">
              <controlPr defaultSize="0" autoFill="0" autoLine="0" autoPict="0">
                <anchor moveWithCells="1">
                  <from>
                    <xdr:col>4</xdr:col>
                    <xdr:colOff>142875</xdr:colOff>
                    <xdr:row>41</xdr:row>
                    <xdr:rowOff>19050</xdr:rowOff>
                  </from>
                  <to>
                    <xdr:col>5</xdr:col>
                    <xdr:colOff>19050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3" name="Check Box 33">
              <controlPr defaultSize="0" autoFill="0" autoLine="0" autoPict="0">
                <anchor moveWithCells="1">
                  <from>
                    <xdr:col>2</xdr:col>
                    <xdr:colOff>104775</xdr:colOff>
                    <xdr:row>14</xdr:row>
                    <xdr:rowOff>0</xdr:rowOff>
                  </from>
                  <to>
                    <xdr:col>2</xdr:col>
                    <xdr:colOff>333375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4" name="Check Box 35">
              <controlPr defaultSize="0" autoFill="0" autoLine="0" autoPict="0">
                <anchor moveWithCells="1">
                  <from>
                    <xdr:col>2</xdr:col>
                    <xdr:colOff>104775</xdr:colOff>
                    <xdr:row>15</xdr:row>
                    <xdr:rowOff>0</xdr:rowOff>
                  </from>
                  <to>
                    <xdr:col>2</xdr:col>
                    <xdr:colOff>333375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5" name="Check Box 36">
              <controlPr defaultSize="0" autoFill="0" autoLine="0" autoPict="0">
                <anchor moveWithCells="1">
                  <from>
                    <xdr:col>2</xdr:col>
                    <xdr:colOff>104775</xdr:colOff>
                    <xdr:row>16</xdr:row>
                    <xdr:rowOff>0</xdr:rowOff>
                  </from>
                  <to>
                    <xdr:col>2</xdr:col>
                    <xdr:colOff>333375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36" name="Check Box 37">
              <controlPr defaultSize="0" autoFill="0" autoLine="0" autoPict="0">
                <anchor moveWithCells="1">
                  <from>
                    <xdr:col>2</xdr:col>
                    <xdr:colOff>104775</xdr:colOff>
                    <xdr:row>23</xdr:row>
                    <xdr:rowOff>0</xdr:rowOff>
                  </from>
                  <to>
                    <xdr:col>2</xdr:col>
                    <xdr:colOff>333375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37" name="Check Box 38">
              <controlPr defaultSize="0" autoFill="0" autoLine="0" autoPict="0">
                <anchor moveWithCells="1">
                  <from>
                    <xdr:col>2</xdr:col>
                    <xdr:colOff>104775</xdr:colOff>
                    <xdr:row>24</xdr:row>
                    <xdr:rowOff>76200</xdr:rowOff>
                  </from>
                  <to>
                    <xdr:col>2</xdr:col>
                    <xdr:colOff>333375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38" name="Check Box 39">
              <controlPr defaultSize="0" autoFill="0" autoLine="0" autoPict="0">
                <anchor moveWithCells="1">
                  <from>
                    <xdr:col>2</xdr:col>
                    <xdr:colOff>104775</xdr:colOff>
                    <xdr:row>26</xdr:row>
                    <xdr:rowOff>0</xdr:rowOff>
                  </from>
                  <to>
                    <xdr:col>2</xdr:col>
                    <xdr:colOff>333375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39" name="Check Box 40">
              <controlPr defaultSize="0" autoFill="0" autoLine="0" autoPict="0">
                <anchor moveWithCells="1">
                  <from>
                    <xdr:col>2</xdr:col>
                    <xdr:colOff>104775</xdr:colOff>
                    <xdr:row>27</xdr:row>
                    <xdr:rowOff>0</xdr:rowOff>
                  </from>
                  <to>
                    <xdr:col>2</xdr:col>
                    <xdr:colOff>333375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0" name="Check Box 41">
              <controlPr defaultSize="0" autoFill="0" autoLine="0" autoPict="0">
                <anchor moveWithCells="1">
                  <from>
                    <xdr:col>2</xdr:col>
                    <xdr:colOff>104775</xdr:colOff>
                    <xdr:row>28</xdr:row>
                    <xdr:rowOff>0</xdr:rowOff>
                  </from>
                  <to>
                    <xdr:col>2</xdr:col>
                    <xdr:colOff>333375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1" name="Check Box 42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0</xdr:rowOff>
                  </from>
                  <to>
                    <xdr:col>3</xdr:col>
                    <xdr:colOff>57150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2" name="Check Box 43">
              <controlPr defaultSize="0" autoFill="0" autoLine="0" autoPict="0">
                <anchor moveWithCells="1">
                  <from>
                    <xdr:col>2</xdr:col>
                    <xdr:colOff>114300</xdr:colOff>
                    <xdr:row>25</xdr:row>
                    <xdr:rowOff>171450</xdr:rowOff>
                  </from>
                  <to>
                    <xdr:col>2</xdr:col>
                    <xdr:colOff>342900</xdr:colOff>
                    <xdr:row>25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3" name="Check Box 45">
              <controlPr defaultSize="0" autoFill="0" autoLine="0" autoPict="0">
                <anchor moveWithCells="1">
                  <from>
                    <xdr:col>4</xdr:col>
                    <xdr:colOff>142875</xdr:colOff>
                    <xdr:row>43</xdr:row>
                    <xdr:rowOff>0</xdr:rowOff>
                  </from>
                  <to>
                    <xdr:col>5</xdr:col>
                    <xdr:colOff>19050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44" name="Check Box 50">
              <controlPr defaultSize="0" autoFill="0" autoLine="0" autoPict="0">
                <anchor moveWithCells="1">
                  <from>
                    <xdr:col>4</xdr:col>
                    <xdr:colOff>142875</xdr:colOff>
                    <xdr:row>44</xdr:row>
                    <xdr:rowOff>0</xdr:rowOff>
                  </from>
                  <to>
                    <xdr:col>5</xdr:col>
                    <xdr:colOff>19050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45" name="Check Box 51">
              <controlPr defaultSize="0" autoFill="0" autoLine="0" autoPict="0">
                <anchor moveWithCells="1">
                  <from>
                    <xdr:col>4</xdr:col>
                    <xdr:colOff>142875</xdr:colOff>
                    <xdr:row>44</xdr:row>
                    <xdr:rowOff>209550</xdr:rowOff>
                  </from>
                  <to>
                    <xdr:col>5</xdr:col>
                    <xdr:colOff>19050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46" name="Check Box 52">
              <controlPr defaultSize="0" autoFill="0" autoLine="0" autoPict="0">
                <anchor moveWithCells="1">
                  <from>
                    <xdr:col>4</xdr:col>
                    <xdr:colOff>104775</xdr:colOff>
                    <xdr:row>20</xdr:row>
                    <xdr:rowOff>19050</xdr:rowOff>
                  </from>
                  <to>
                    <xdr:col>4</xdr:col>
                    <xdr:colOff>333375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47" name="Check Box 53">
              <controlPr defaultSize="0" autoFill="0" autoLine="0" autoPict="0">
                <anchor moveWithCells="1">
                  <from>
                    <xdr:col>4</xdr:col>
                    <xdr:colOff>142875</xdr:colOff>
                    <xdr:row>42</xdr:row>
                    <xdr:rowOff>95250</xdr:rowOff>
                  </from>
                  <to>
                    <xdr:col>4</xdr:col>
                    <xdr:colOff>361950</xdr:colOff>
                    <xdr:row>42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72"/>
  <sheetViews>
    <sheetView zoomScale="110" zoomScaleNormal="110" workbookViewId="0">
      <selection activeCell="P22" sqref="P22"/>
    </sheetView>
  </sheetViews>
  <sheetFormatPr defaultRowHeight="15" x14ac:dyDescent="0.25"/>
  <cols>
    <col min="1" max="1" width="2.7109375" customWidth="1"/>
    <col min="2" max="2" width="27" customWidth="1"/>
    <col min="3" max="3" width="5.28515625" customWidth="1"/>
    <col min="4" max="4" width="2.28515625" customWidth="1"/>
    <col min="5" max="5" width="5.28515625" customWidth="1"/>
    <col min="6" max="6" width="26.28515625" customWidth="1"/>
    <col min="7" max="7" width="5.28515625" customWidth="1"/>
    <col min="8" max="8" width="3.5703125" customWidth="1"/>
    <col min="9" max="9" width="9.28515625" customWidth="1"/>
    <col min="10" max="10" width="9.28515625" hidden="1" customWidth="1"/>
    <col min="11" max="11" width="5.42578125" style="8" customWidth="1"/>
    <col min="12" max="12" width="6.28515625" customWidth="1"/>
  </cols>
  <sheetData>
    <row r="1" spans="1:13" ht="15.75" thickBot="1" x14ac:dyDescent="0.3">
      <c r="A1" s="213" t="s">
        <v>86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5"/>
      <c r="M1" s="16"/>
    </row>
    <row r="2" spans="1:13" ht="15.75" thickBot="1" x14ac:dyDescent="0.3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16"/>
    </row>
    <row r="3" spans="1:13" x14ac:dyDescent="0.25">
      <c r="A3" s="305" t="s">
        <v>34</v>
      </c>
      <c r="B3" s="305" t="s">
        <v>87</v>
      </c>
      <c r="C3" s="62" t="s">
        <v>36</v>
      </c>
      <c r="D3" s="375" t="s">
        <v>88</v>
      </c>
      <c r="E3" s="376"/>
      <c r="F3" s="376"/>
      <c r="G3" s="376"/>
      <c r="H3" s="376"/>
      <c r="I3" s="377"/>
      <c r="J3" s="378">
        <v>5</v>
      </c>
      <c r="K3" s="379"/>
      <c r="L3" s="42">
        <f>IF(vzorec!C3=TRUE,5,0)</f>
        <v>0</v>
      </c>
      <c r="M3" s="16"/>
    </row>
    <row r="4" spans="1:13" x14ac:dyDescent="0.25">
      <c r="A4" s="306"/>
      <c r="B4" s="306"/>
      <c r="C4" s="63" t="s">
        <v>38</v>
      </c>
      <c r="D4" s="380" t="s">
        <v>89</v>
      </c>
      <c r="E4" s="381"/>
      <c r="F4" s="381"/>
      <c r="G4" s="381"/>
      <c r="H4" s="381"/>
      <c r="I4" s="382"/>
      <c r="J4" s="310">
        <v>2</v>
      </c>
      <c r="K4" s="311"/>
      <c r="L4" s="43">
        <f>IF(vzorec!C4=TRUE,2,0)</f>
        <v>0</v>
      </c>
      <c r="M4" s="6"/>
    </row>
    <row r="5" spans="1:13" ht="15.75" thickBot="1" x14ac:dyDescent="0.3">
      <c r="A5" s="306"/>
      <c r="B5" s="307"/>
      <c r="C5" s="64" t="s">
        <v>40</v>
      </c>
      <c r="D5" s="365" t="s">
        <v>90</v>
      </c>
      <c r="E5" s="366"/>
      <c r="F5" s="366"/>
      <c r="G5" s="366"/>
      <c r="H5" s="366"/>
      <c r="I5" s="367"/>
      <c r="J5" s="296">
        <v>0</v>
      </c>
      <c r="K5" s="297"/>
      <c r="L5" s="52">
        <f>IF(vzorec!C5=TRUE,0,0)</f>
        <v>0</v>
      </c>
      <c r="M5" s="6"/>
    </row>
    <row r="6" spans="1:13" x14ac:dyDescent="0.25">
      <c r="A6" s="306"/>
      <c r="B6" s="305" t="s">
        <v>91</v>
      </c>
      <c r="C6" s="397" t="s">
        <v>4</v>
      </c>
      <c r="D6" s="398"/>
      <c r="E6" s="62" t="s">
        <v>36</v>
      </c>
      <c r="F6" s="375" t="s">
        <v>92</v>
      </c>
      <c r="G6" s="376"/>
      <c r="H6" s="376"/>
      <c r="I6" s="377"/>
      <c r="J6" s="378">
        <v>0</v>
      </c>
      <c r="K6" s="379"/>
      <c r="L6" s="42">
        <f>IF(vzorec!C6=TRUE,0,0)</f>
        <v>0</v>
      </c>
      <c r="M6" s="16"/>
    </row>
    <row r="7" spans="1:13" x14ac:dyDescent="0.25">
      <c r="A7" s="306"/>
      <c r="B7" s="306"/>
      <c r="C7" s="399"/>
      <c r="D7" s="400"/>
      <c r="E7" s="63" t="s">
        <v>38</v>
      </c>
      <c r="F7" s="380" t="s">
        <v>93</v>
      </c>
      <c r="G7" s="381"/>
      <c r="H7" s="381"/>
      <c r="I7" s="382"/>
      <c r="J7" s="310">
        <v>-2</v>
      </c>
      <c r="K7" s="311"/>
      <c r="L7" s="43">
        <f>IF(vzorec!C7=TRUE,-2,0)</f>
        <v>0</v>
      </c>
      <c r="M7" s="16"/>
    </row>
    <row r="8" spans="1:13" x14ac:dyDescent="0.25">
      <c r="A8" s="306"/>
      <c r="B8" s="306"/>
      <c r="C8" s="401"/>
      <c r="D8" s="402"/>
      <c r="E8" s="69" t="s">
        <v>40</v>
      </c>
      <c r="F8" s="383" t="s">
        <v>94</v>
      </c>
      <c r="G8" s="384"/>
      <c r="H8" s="384"/>
      <c r="I8" s="385"/>
      <c r="J8" s="386">
        <v>-5</v>
      </c>
      <c r="K8" s="387"/>
      <c r="L8" s="70">
        <f>IF(vzorec!C8=TRUE,-5,0)</f>
        <v>0</v>
      </c>
      <c r="M8" s="6"/>
    </row>
    <row r="9" spans="1:13" x14ac:dyDescent="0.25">
      <c r="A9" s="306"/>
      <c r="B9" s="306"/>
      <c r="C9" s="403" t="s">
        <v>18</v>
      </c>
      <c r="D9" s="404"/>
      <c r="E9" s="68" t="s">
        <v>36</v>
      </c>
      <c r="F9" s="403" t="s">
        <v>95</v>
      </c>
      <c r="G9" s="415"/>
      <c r="H9" s="415"/>
      <c r="I9" s="404"/>
      <c r="J9" s="308">
        <v>2</v>
      </c>
      <c r="K9" s="309"/>
      <c r="L9" s="54">
        <f>IF(vzorec!C9=TRUE,2,0)</f>
        <v>0</v>
      </c>
      <c r="M9" s="6"/>
    </row>
    <row r="10" spans="1:13" ht="15.75" thickBot="1" x14ac:dyDescent="0.3">
      <c r="A10" s="306"/>
      <c r="B10" s="307"/>
      <c r="C10" s="365"/>
      <c r="D10" s="367"/>
      <c r="E10" s="66" t="s">
        <v>38</v>
      </c>
      <c r="F10" s="365" t="s">
        <v>96</v>
      </c>
      <c r="G10" s="366"/>
      <c r="H10" s="366"/>
      <c r="I10" s="367"/>
      <c r="J10" s="368">
        <v>5</v>
      </c>
      <c r="K10" s="369"/>
      <c r="L10" s="45">
        <f>IF(vzorec!C10=TRUE,5,0)</f>
        <v>0</v>
      </c>
      <c r="M10" s="6"/>
    </row>
    <row r="11" spans="1:13" x14ac:dyDescent="0.25">
      <c r="A11" s="306"/>
      <c r="B11" s="305" t="s">
        <v>97</v>
      </c>
      <c r="C11" s="62" t="s">
        <v>36</v>
      </c>
      <c r="D11" s="375" t="s">
        <v>88</v>
      </c>
      <c r="E11" s="376"/>
      <c r="F11" s="376"/>
      <c r="G11" s="376"/>
      <c r="H11" s="376"/>
      <c r="I11" s="377"/>
      <c r="J11" s="378">
        <v>5</v>
      </c>
      <c r="K11" s="379"/>
      <c r="L11" s="42">
        <f>IF(vzorec!C11=TRUE,5,0)</f>
        <v>0</v>
      </c>
      <c r="M11" s="6"/>
    </row>
    <row r="12" spans="1:13" x14ac:dyDescent="0.25">
      <c r="A12" s="306"/>
      <c r="B12" s="306"/>
      <c r="C12" s="63" t="s">
        <v>38</v>
      </c>
      <c r="D12" s="380" t="s">
        <v>89</v>
      </c>
      <c r="E12" s="381"/>
      <c r="F12" s="381"/>
      <c r="G12" s="381"/>
      <c r="H12" s="381"/>
      <c r="I12" s="382"/>
      <c r="J12" s="310">
        <v>2</v>
      </c>
      <c r="K12" s="311"/>
      <c r="L12" s="43">
        <f>IF(vzorec!C12=TRUE,2,0)</f>
        <v>0</v>
      </c>
      <c r="M12" s="6"/>
    </row>
    <row r="13" spans="1:13" ht="15.75" thickBot="1" x14ac:dyDescent="0.3">
      <c r="A13" s="306"/>
      <c r="B13" s="307"/>
      <c r="C13" s="64" t="s">
        <v>40</v>
      </c>
      <c r="D13" s="365" t="s">
        <v>90</v>
      </c>
      <c r="E13" s="366"/>
      <c r="F13" s="366"/>
      <c r="G13" s="366"/>
      <c r="H13" s="366"/>
      <c r="I13" s="367"/>
      <c r="J13" s="368">
        <v>0</v>
      </c>
      <c r="K13" s="369"/>
      <c r="L13" s="45">
        <f>IF(vzorec!C13=TRUE,0,0)</f>
        <v>0</v>
      </c>
      <c r="M13" s="6"/>
    </row>
    <row r="14" spans="1:13" x14ac:dyDescent="0.25">
      <c r="A14" s="306"/>
      <c r="B14" s="305" t="s">
        <v>98</v>
      </c>
      <c r="C14" s="375" t="s">
        <v>4</v>
      </c>
      <c r="D14" s="377"/>
      <c r="E14" s="65" t="s">
        <v>36</v>
      </c>
      <c r="F14" s="375" t="s">
        <v>92</v>
      </c>
      <c r="G14" s="376"/>
      <c r="H14" s="376"/>
      <c r="I14" s="377"/>
      <c r="J14" s="378">
        <v>0</v>
      </c>
      <c r="K14" s="379"/>
      <c r="L14" s="42">
        <f>IF(vzorec!C14=TRUE,0,0)</f>
        <v>0</v>
      </c>
      <c r="M14" s="6"/>
    </row>
    <row r="15" spans="1:13" x14ac:dyDescent="0.25">
      <c r="A15" s="306"/>
      <c r="B15" s="306"/>
      <c r="C15" s="380"/>
      <c r="D15" s="382"/>
      <c r="E15" s="67" t="s">
        <v>38</v>
      </c>
      <c r="F15" s="380" t="s">
        <v>93</v>
      </c>
      <c r="G15" s="381"/>
      <c r="H15" s="381"/>
      <c r="I15" s="382"/>
      <c r="J15" s="310">
        <v>-2</v>
      </c>
      <c r="K15" s="311"/>
      <c r="L15" s="43">
        <f>IF(vzorec!C15=TRUE,-2,0)</f>
        <v>0</v>
      </c>
      <c r="M15" s="6"/>
    </row>
    <row r="16" spans="1:13" x14ac:dyDescent="0.25">
      <c r="A16" s="306"/>
      <c r="B16" s="306"/>
      <c r="C16" s="383"/>
      <c r="D16" s="385"/>
      <c r="E16" s="71" t="s">
        <v>40</v>
      </c>
      <c r="F16" s="383" t="s">
        <v>94</v>
      </c>
      <c r="G16" s="384"/>
      <c r="H16" s="384"/>
      <c r="I16" s="385"/>
      <c r="J16" s="386">
        <v>-5</v>
      </c>
      <c r="K16" s="387"/>
      <c r="L16" s="70">
        <f>IF(vzorec!C16=TRUE,-5,0)</f>
        <v>0</v>
      </c>
      <c r="M16" s="6"/>
    </row>
    <row r="17" spans="1:13" x14ac:dyDescent="0.25">
      <c r="A17" s="306"/>
      <c r="B17" s="306"/>
      <c r="C17" s="391" t="s">
        <v>18</v>
      </c>
      <c r="D17" s="392"/>
      <c r="E17" s="72" t="s">
        <v>36</v>
      </c>
      <c r="F17" s="391" t="s">
        <v>99</v>
      </c>
      <c r="G17" s="396"/>
      <c r="H17" s="396"/>
      <c r="I17" s="392"/>
      <c r="J17" s="308">
        <v>2</v>
      </c>
      <c r="K17" s="309"/>
      <c r="L17" s="54">
        <f>IF(vzorec!C17=TRUE,2,0)</f>
        <v>0</v>
      </c>
      <c r="M17" s="6"/>
    </row>
    <row r="18" spans="1:13" ht="15.75" thickBot="1" x14ac:dyDescent="0.3">
      <c r="A18" s="306"/>
      <c r="B18" s="307"/>
      <c r="C18" s="365"/>
      <c r="D18" s="367"/>
      <c r="E18" s="66" t="s">
        <v>38</v>
      </c>
      <c r="F18" s="365" t="s">
        <v>96</v>
      </c>
      <c r="G18" s="366"/>
      <c r="H18" s="366"/>
      <c r="I18" s="367"/>
      <c r="J18" s="368">
        <v>5</v>
      </c>
      <c r="K18" s="369"/>
      <c r="L18" s="52">
        <f>IF(vzorec!C18=TRUE,5,0)</f>
        <v>0</v>
      </c>
      <c r="M18" s="16"/>
    </row>
    <row r="19" spans="1:13" x14ac:dyDescent="0.25">
      <c r="A19" s="305" t="s">
        <v>44</v>
      </c>
      <c r="B19" s="305" t="s">
        <v>100</v>
      </c>
      <c r="C19" s="62" t="s">
        <v>36</v>
      </c>
      <c r="D19" s="375" t="s">
        <v>101</v>
      </c>
      <c r="E19" s="376"/>
      <c r="F19" s="376"/>
      <c r="G19" s="376"/>
      <c r="H19" s="376"/>
      <c r="I19" s="377"/>
      <c r="J19" s="378">
        <v>8</v>
      </c>
      <c r="K19" s="379"/>
      <c r="L19" s="42">
        <f>IF(vzorec!C19=TRUE,8,0)</f>
        <v>0</v>
      </c>
      <c r="M19" s="16"/>
    </row>
    <row r="20" spans="1:13" x14ac:dyDescent="0.25">
      <c r="A20" s="306"/>
      <c r="B20" s="306"/>
      <c r="C20" s="63" t="s">
        <v>38</v>
      </c>
      <c r="D20" s="380" t="s">
        <v>102</v>
      </c>
      <c r="E20" s="381"/>
      <c r="F20" s="381"/>
      <c r="G20" s="381"/>
      <c r="H20" s="381"/>
      <c r="I20" s="382"/>
      <c r="J20" s="310">
        <v>5</v>
      </c>
      <c r="K20" s="311"/>
      <c r="L20" s="43">
        <f>IF(vzorec!C20=TRUE,5,0)</f>
        <v>0</v>
      </c>
      <c r="M20" s="16"/>
    </row>
    <row r="21" spans="1:13" x14ac:dyDescent="0.25">
      <c r="A21" s="306"/>
      <c r="B21" s="306"/>
      <c r="C21" s="63" t="s">
        <v>40</v>
      </c>
      <c r="D21" s="380" t="s">
        <v>89</v>
      </c>
      <c r="E21" s="381"/>
      <c r="F21" s="381"/>
      <c r="G21" s="381"/>
      <c r="H21" s="381"/>
      <c r="I21" s="382"/>
      <c r="J21" s="310">
        <v>2</v>
      </c>
      <c r="K21" s="311"/>
      <c r="L21" s="43">
        <f>IF(vzorec!C21=TRUE,2,0)</f>
        <v>0</v>
      </c>
      <c r="M21" s="16"/>
    </row>
    <row r="22" spans="1:13" ht="15.75" thickBot="1" x14ac:dyDescent="0.3">
      <c r="A22" s="306"/>
      <c r="B22" s="307"/>
      <c r="C22" s="64" t="s">
        <v>42</v>
      </c>
      <c r="D22" s="365" t="s">
        <v>90</v>
      </c>
      <c r="E22" s="366"/>
      <c r="F22" s="366"/>
      <c r="G22" s="366"/>
      <c r="H22" s="366"/>
      <c r="I22" s="367"/>
      <c r="J22" s="296">
        <v>0</v>
      </c>
      <c r="K22" s="297"/>
      <c r="L22" s="52">
        <f>IF(vzorec!C22=TRUE,0,0)</f>
        <v>0</v>
      </c>
      <c r="M22" s="16"/>
    </row>
    <row r="23" spans="1:13" x14ac:dyDescent="0.25">
      <c r="A23" s="306"/>
      <c r="B23" s="305" t="s">
        <v>103</v>
      </c>
      <c r="C23" s="375" t="s">
        <v>4</v>
      </c>
      <c r="D23" s="377"/>
      <c r="E23" s="65" t="s">
        <v>36</v>
      </c>
      <c r="F23" s="375" t="s">
        <v>92</v>
      </c>
      <c r="G23" s="376"/>
      <c r="H23" s="376"/>
      <c r="I23" s="377"/>
      <c r="J23" s="378">
        <v>0</v>
      </c>
      <c r="K23" s="379"/>
      <c r="L23" s="42">
        <f>IF(vzorec!C23=TRUE,0,0)</f>
        <v>0</v>
      </c>
      <c r="M23" s="6"/>
    </row>
    <row r="24" spans="1:13" x14ac:dyDescent="0.25">
      <c r="A24" s="306"/>
      <c r="B24" s="306"/>
      <c r="C24" s="380"/>
      <c r="D24" s="382"/>
      <c r="E24" s="67" t="s">
        <v>38</v>
      </c>
      <c r="F24" s="380" t="s">
        <v>93</v>
      </c>
      <c r="G24" s="381"/>
      <c r="H24" s="381"/>
      <c r="I24" s="382"/>
      <c r="J24" s="310">
        <v>-2</v>
      </c>
      <c r="K24" s="311"/>
      <c r="L24" s="43">
        <f>IF(vzorec!C24=TRUE,-2,0)</f>
        <v>0</v>
      </c>
      <c r="M24" s="6"/>
    </row>
    <row r="25" spans="1:13" x14ac:dyDescent="0.25">
      <c r="A25" s="306"/>
      <c r="B25" s="306"/>
      <c r="C25" s="383"/>
      <c r="D25" s="385"/>
      <c r="E25" s="71" t="s">
        <v>40</v>
      </c>
      <c r="F25" s="383" t="s">
        <v>94</v>
      </c>
      <c r="G25" s="384"/>
      <c r="H25" s="384"/>
      <c r="I25" s="385"/>
      <c r="J25" s="386">
        <v>-5</v>
      </c>
      <c r="K25" s="387"/>
      <c r="L25" s="70">
        <f>IF(vzorec!C25=TRUE,-5,0)</f>
        <v>0</v>
      </c>
      <c r="M25" s="16"/>
    </row>
    <row r="26" spans="1:13" x14ac:dyDescent="0.25">
      <c r="A26" s="306"/>
      <c r="B26" s="306"/>
      <c r="C26" s="391" t="s">
        <v>18</v>
      </c>
      <c r="D26" s="392"/>
      <c r="E26" s="72" t="s">
        <v>36</v>
      </c>
      <c r="F26" s="393" t="s">
        <v>104</v>
      </c>
      <c r="G26" s="394"/>
      <c r="H26" s="394"/>
      <c r="I26" s="395"/>
      <c r="J26" s="308">
        <v>2</v>
      </c>
      <c r="K26" s="309"/>
      <c r="L26" s="54">
        <f>IF(vzorec!C26=TRUE,2,0)</f>
        <v>0</v>
      </c>
      <c r="M26" s="16"/>
    </row>
    <row r="27" spans="1:13" ht="15.75" thickBot="1" x14ac:dyDescent="0.3">
      <c r="A27" s="307"/>
      <c r="B27" s="307"/>
      <c r="C27" s="365"/>
      <c r="D27" s="367"/>
      <c r="E27" s="66" t="s">
        <v>38</v>
      </c>
      <c r="F27" s="365" t="s">
        <v>96</v>
      </c>
      <c r="G27" s="366"/>
      <c r="H27" s="366"/>
      <c r="I27" s="367"/>
      <c r="J27" s="368">
        <v>5</v>
      </c>
      <c r="K27" s="369"/>
      <c r="L27" s="45">
        <f>IF(vzorec!C27=TRUE,5,0)</f>
        <v>0</v>
      </c>
      <c r="M27" s="16"/>
    </row>
    <row r="28" spans="1:13" x14ac:dyDescent="0.25">
      <c r="A28" s="165" t="s">
        <v>52</v>
      </c>
      <c r="B28" s="165" t="s">
        <v>327</v>
      </c>
      <c r="C28" s="38" t="s">
        <v>36</v>
      </c>
      <c r="D28" s="245" t="s">
        <v>105</v>
      </c>
      <c r="E28" s="220"/>
      <c r="F28" s="220"/>
      <c r="G28" s="220"/>
      <c r="H28" s="220"/>
      <c r="I28" s="221"/>
      <c r="J28" s="278">
        <v>8</v>
      </c>
      <c r="K28" s="279"/>
      <c r="L28" s="53">
        <f>IF(vzorec!C28=TRUE,8,0)</f>
        <v>0</v>
      </c>
      <c r="M28" s="16"/>
    </row>
    <row r="29" spans="1:13" x14ac:dyDescent="0.25">
      <c r="A29" s="166"/>
      <c r="B29" s="166"/>
      <c r="C29" s="39" t="s">
        <v>38</v>
      </c>
      <c r="D29" s="198" t="s">
        <v>106</v>
      </c>
      <c r="E29" s="199"/>
      <c r="F29" s="199"/>
      <c r="G29" s="374"/>
      <c r="H29" s="374"/>
      <c r="I29" s="34" t="s">
        <v>107</v>
      </c>
      <c r="J29" s="353" t="s">
        <v>108</v>
      </c>
      <c r="K29" s="354"/>
      <c r="L29" s="50"/>
      <c r="M29" s="6"/>
    </row>
    <row r="30" spans="1:13" x14ac:dyDescent="0.25">
      <c r="A30" s="166"/>
      <c r="B30" s="166"/>
      <c r="C30" s="39" t="s">
        <v>40</v>
      </c>
      <c r="D30" s="198" t="s">
        <v>109</v>
      </c>
      <c r="E30" s="225"/>
      <c r="F30" s="225"/>
      <c r="G30" s="225"/>
      <c r="H30" s="225"/>
      <c r="I30" s="226"/>
      <c r="J30" s="326">
        <v>2</v>
      </c>
      <c r="K30" s="327"/>
      <c r="L30" s="49">
        <f>IF(vzorec!C30=TRUE,2,0)</f>
        <v>0</v>
      </c>
      <c r="M30" s="16"/>
    </row>
    <row r="31" spans="1:13" x14ac:dyDescent="0.25">
      <c r="A31" s="166"/>
      <c r="B31" s="166"/>
      <c r="C31" s="39" t="s">
        <v>42</v>
      </c>
      <c r="D31" s="198" t="s">
        <v>110</v>
      </c>
      <c r="E31" s="225"/>
      <c r="F31" s="225"/>
      <c r="G31" s="225"/>
      <c r="H31" s="225"/>
      <c r="I31" s="226"/>
      <c r="J31" s="326">
        <v>2</v>
      </c>
      <c r="K31" s="327"/>
      <c r="L31" s="49">
        <f>IF(vzorec!C31=TRUE,2,0)</f>
        <v>0</v>
      </c>
      <c r="M31" s="6"/>
    </row>
    <row r="32" spans="1:13" x14ac:dyDescent="0.25">
      <c r="A32" s="166"/>
      <c r="B32" s="166"/>
      <c r="C32" s="39" t="s">
        <v>62</v>
      </c>
      <c r="D32" s="198" t="s">
        <v>111</v>
      </c>
      <c r="E32" s="225"/>
      <c r="F32" s="225"/>
      <c r="G32" s="225"/>
      <c r="H32" s="225"/>
      <c r="I32" s="226"/>
      <c r="J32" s="326">
        <v>2</v>
      </c>
      <c r="K32" s="327"/>
      <c r="L32" s="49">
        <f>IF(vzorec!C32=TRUE,2,0)</f>
        <v>0</v>
      </c>
      <c r="M32" s="16"/>
    </row>
    <row r="33" spans="1:13" ht="15.75" thickBot="1" x14ac:dyDescent="0.3">
      <c r="A33" s="167"/>
      <c r="B33" s="167"/>
      <c r="C33" s="22" t="s">
        <v>70</v>
      </c>
      <c r="D33" s="248" t="s">
        <v>112</v>
      </c>
      <c r="E33" s="388"/>
      <c r="F33" s="388"/>
      <c r="G33" s="388"/>
      <c r="H33" s="388"/>
      <c r="I33" s="249"/>
      <c r="J33" s="389" t="s">
        <v>113</v>
      </c>
      <c r="K33" s="390"/>
      <c r="L33" s="51"/>
      <c r="M33" s="16"/>
    </row>
    <row r="34" spans="1:13" x14ac:dyDescent="0.25">
      <c r="A34" s="165" t="s">
        <v>63</v>
      </c>
      <c r="B34" s="165" t="s">
        <v>114</v>
      </c>
      <c r="C34" s="165" t="s">
        <v>36</v>
      </c>
      <c r="D34" s="216" t="s">
        <v>115</v>
      </c>
      <c r="E34" s="217"/>
      <c r="F34" s="217"/>
      <c r="G34" s="295"/>
      <c r="H34" s="245" t="s">
        <v>259</v>
      </c>
      <c r="I34" s="221"/>
      <c r="J34" s="278">
        <v>10</v>
      </c>
      <c r="K34" s="279"/>
      <c r="L34" s="46">
        <f>IF(vzorec!C34=TRUE,10,0)</f>
        <v>0</v>
      </c>
      <c r="M34" s="16"/>
    </row>
    <row r="35" spans="1:13" x14ac:dyDescent="0.25">
      <c r="A35" s="166"/>
      <c r="B35" s="166"/>
      <c r="C35" s="166"/>
      <c r="D35" s="218"/>
      <c r="E35" s="349"/>
      <c r="F35" s="349"/>
      <c r="G35" s="219"/>
      <c r="H35" s="198" t="s">
        <v>260</v>
      </c>
      <c r="I35" s="226"/>
      <c r="J35" s="326">
        <v>5</v>
      </c>
      <c r="K35" s="327"/>
      <c r="L35" s="55">
        <f>IF(vzorec!C35=TRUE,5,0)</f>
        <v>0</v>
      </c>
      <c r="M35" s="16"/>
    </row>
    <row r="36" spans="1:13" x14ac:dyDescent="0.25">
      <c r="A36" s="166"/>
      <c r="B36" s="166"/>
      <c r="C36" s="166"/>
      <c r="D36" s="218"/>
      <c r="E36" s="338"/>
      <c r="F36" s="338"/>
      <c r="G36" s="219"/>
      <c r="H36" s="227" t="s">
        <v>261</v>
      </c>
      <c r="I36" s="229"/>
      <c r="J36" s="288">
        <v>2</v>
      </c>
      <c r="K36" s="289"/>
      <c r="L36" s="56">
        <f>IF(vzorec!C36=TRUE,2,0)</f>
        <v>0</v>
      </c>
      <c r="M36" s="6"/>
    </row>
    <row r="37" spans="1:13" x14ac:dyDescent="0.25">
      <c r="A37" s="166"/>
      <c r="B37" s="166"/>
      <c r="C37" s="350" t="s">
        <v>38</v>
      </c>
      <c r="D37" s="317" t="s">
        <v>116</v>
      </c>
      <c r="E37" s="336"/>
      <c r="F37" s="336"/>
      <c r="G37" s="337"/>
      <c r="H37" s="246" t="s">
        <v>259</v>
      </c>
      <c r="I37" s="247"/>
      <c r="J37" s="313">
        <v>3</v>
      </c>
      <c r="K37" s="314"/>
      <c r="L37" s="59">
        <f>IF(vzorec!C37=TRUE,3,0)</f>
        <v>0</v>
      </c>
      <c r="M37" s="16"/>
    </row>
    <row r="38" spans="1:13" x14ac:dyDescent="0.25">
      <c r="A38" s="166"/>
      <c r="B38" s="166"/>
      <c r="C38" s="166"/>
      <c r="D38" s="218"/>
      <c r="E38" s="338"/>
      <c r="F38" s="338"/>
      <c r="G38" s="219"/>
      <c r="H38" s="198" t="s">
        <v>260</v>
      </c>
      <c r="I38" s="226"/>
      <c r="J38" s="326">
        <v>2</v>
      </c>
      <c r="K38" s="327"/>
      <c r="L38" s="44">
        <f>IF(vzorec!C38=TRUE,2,0)</f>
        <v>0</v>
      </c>
      <c r="M38" s="6"/>
    </row>
    <row r="39" spans="1:13" x14ac:dyDescent="0.25">
      <c r="A39" s="166"/>
      <c r="B39" s="166"/>
      <c r="C39" s="370"/>
      <c r="D39" s="371"/>
      <c r="E39" s="372"/>
      <c r="F39" s="372"/>
      <c r="G39" s="373"/>
      <c r="H39" s="275" t="s">
        <v>261</v>
      </c>
      <c r="I39" s="277"/>
      <c r="J39" s="280">
        <v>1</v>
      </c>
      <c r="K39" s="281"/>
      <c r="L39" s="60">
        <f>IF(vzorec!C39=TRUE,1,0)</f>
        <v>0</v>
      </c>
      <c r="M39" s="16"/>
    </row>
    <row r="40" spans="1:13" x14ac:dyDescent="0.25">
      <c r="A40" s="166"/>
      <c r="B40" s="166"/>
      <c r="C40" s="166" t="s">
        <v>40</v>
      </c>
      <c r="D40" s="357" t="s">
        <v>117</v>
      </c>
      <c r="E40" s="358"/>
      <c r="F40" s="358"/>
      <c r="G40" s="359"/>
      <c r="H40" s="361" t="s">
        <v>259</v>
      </c>
      <c r="I40" s="362"/>
      <c r="J40" s="363">
        <v>6</v>
      </c>
      <c r="K40" s="364"/>
      <c r="L40" s="55">
        <f>IF(vzorec!C40=TRUE,6,0)</f>
        <v>0</v>
      </c>
      <c r="M40" s="16"/>
    </row>
    <row r="41" spans="1:13" x14ac:dyDescent="0.25">
      <c r="A41" s="166"/>
      <c r="B41" s="166"/>
      <c r="C41" s="166"/>
      <c r="D41" s="357"/>
      <c r="E41" s="360"/>
      <c r="F41" s="360"/>
      <c r="G41" s="359"/>
      <c r="H41" s="198" t="s">
        <v>260</v>
      </c>
      <c r="I41" s="226"/>
      <c r="J41" s="326">
        <v>5</v>
      </c>
      <c r="K41" s="327"/>
      <c r="L41" s="44">
        <f>IF(vzorec!C41=TRUE,5,0)</f>
        <v>0</v>
      </c>
      <c r="M41" s="6"/>
    </row>
    <row r="42" spans="1:13" x14ac:dyDescent="0.25">
      <c r="A42" s="166"/>
      <c r="B42" s="166"/>
      <c r="C42" s="166"/>
      <c r="D42" s="357"/>
      <c r="E42" s="358"/>
      <c r="F42" s="358"/>
      <c r="G42" s="359"/>
      <c r="H42" s="227" t="s">
        <v>261</v>
      </c>
      <c r="I42" s="229"/>
      <c r="J42" s="288">
        <v>2</v>
      </c>
      <c r="K42" s="289"/>
      <c r="L42" s="56">
        <f>IF(vzorec!C42=TRUE,2,0)</f>
        <v>0</v>
      </c>
      <c r="M42" s="16"/>
    </row>
    <row r="43" spans="1:13" x14ac:dyDescent="0.25">
      <c r="A43" s="166"/>
      <c r="B43" s="166"/>
      <c r="C43" s="350" t="s">
        <v>42</v>
      </c>
      <c r="D43" s="317" t="s">
        <v>118</v>
      </c>
      <c r="E43" s="318"/>
      <c r="F43" s="318"/>
      <c r="G43" s="319"/>
      <c r="H43" s="246" t="s">
        <v>259</v>
      </c>
      <c r="I43" s="247"/>
      <c r="J43" s="351" t="s">
        <v>119</v>
      </c>
      <c r="K43" s="352"/>
      <c r="L43" s="59">
        <f>IF(vzorec!C43=TRUE,-3,0)</f>
        <v>0</v>
      </c>
      <c r="M43" s="16"/>
    </row>
    <row r="44" spans="1:13" x14ac:dyDescent="0.25">
      <c r="A44" s="166"/>
      <c r="B44" s="166"/>
      <c r="C44" s="166"/>
      <c r="D44" s="320"/>
      <c r="E44" s="321"/>
      <c r="F44" s="321"/>
      <c r="G44" s="322"/>
      <c r="H44" s="198" t="s">
        <v>260</v>
      </c>
      <c r="I44" s="226"/>
      <c r="J44" s="353" t="s">
        <v>120</v>
      </c>
      <c r="K44" s="354"/>
      <c r="L44" s="44">
        <f>IF(vzorec!C44=TRUE,-2,0)</f>
        <v>0</v>
      </c>
      <c r="M44" s="6"/>
    </row>
    <row r="45" spans="1:13" ht="15.75" thickBot="1" x14ac:dyDescent="0.3">
      <c r="A45" s="167"/>
      <c r="B45" s="167"/>
      <c r="C45" s="167"/>
      <c r="D45" s="285"/>
      <c r="E45" s="286"/>
      <c r="F45" s="286"/>
      <c r="G45" s="287"/>
      <c r="H45" s="248" t="s">
        <v>261</v>
      </c>
      <c r="I45" s="249"/>
      <c r="J45" s="355" t="s">
        <v>121</v>
      </c>
      <c r="K45" s="356"/>
      <c r="L45" s="47">
        <f>IF(vzorec!C45=TRUE,-1,0)</f>
        <v>0</v>
      </c>
      <c r="M45" s="6"/>
    </row>
    <row r="46" spans="1:13" x14ac:dyDescent="0.25">
      <c r="A46" s="165" t="s">
        <v>122</v>
      </c>
      <c r="B46" s="328" t="s">
        <v>325</v>
      </c>
      <c r="C46" s="216" t="s">
        <v>4</v>
      </c>
      <c r="D46" s="295"/>
      <c r="E46" s="38" t="s">
        <v>36</v>
      </c>
      <c r="F46" s="33" t="s">
        <v>123</v>
      </c>
      <c r="G46" s="347"/>
      <c r="H46" s="348"/>
      <c r="I46" s="73" t="s">
        <v>58</v>
      </c>
      <c r="J46" s="278">
        <v>5</v>
      </c>
      <c r="K46" s="279"/>
      <c r="L46" s="46">
        <f>IF(vzorec!C46=TRUE,5,0)</f>
        <v>0</v>
      </c>
      <c r="M46" s="16"/>
    </row>
    <row r="47" spans="1:13" x14ac:dyDescent="0.25">
      <c r="A47" s="166"/>
      <c r="B47" s="329"/>
      <c r="C47" s="218"/>
      <c r="D47" s="219"/>
      <c r="E47" s="39" t="s">
        <v>38</v>
      </c>
      <c r="F47" s="34" t="s">
        <v>124</v>
      </c>
      <c r="G47" s="292"/>
      <c r="H47" s="293"/>
      <c r="I47" s="74" t="s">
        <v>58</v>
      </c>
      <c r="J47" s="326">
        <v>4</v>
      </c>
      <c r="K47" s="327"/>
      <c r="L47" s="44">
        <f>IF(vzorec!C47=TRUE,4,0)</f>
        <v>0</v>
      </c>
      <c r="M47" s="6"/>
    </row>
    <row r="48" spans="1:13" x14ac:dyDescent="0.25">
      <c r="A48" s="166"/>
      <c r="B48" s="329"/>
      <c r="C48" s="218"/>
      <c r="D48" s="219"/>
      <c r="E48" s="39" t="s">
        <v>40</v>
      </c>
      <c r="F48" s="34" t="s">
        <v>125</v>
      </c>
      <c r="G48" s="292"/>
      <c r="H48" s="293"/>
      <c r="I48" s="74" t="s">
        <v>58</v>
      </c>
      <c r="J48" s="326">
        <v>2</v>
      </c>
      <c r="K48" s="327"/>
      <c r="L48" s="44">
        <f>IF(vzorec!C48=TRUE,2,0)</f>
        <v>0</v>
      </c>
      <c r="M48" s="6"/>
    </row>
    <row r="49" spans="1:13" x14ac:dyDescent="0.25">
      <c r="A49" s="166"/>
      <c r="B49" s="329"/>
      <c r="C49" s="218"/>
      <c r="D49" s="219"/>
      <c r="E49" s="39" t="s">
        <v>42</v>
      </c>
      <c r="F49" s="34" t="s">
        <v>126</v>
      </c>
      <c r="G49" s="292"/>
      <c r="H49" s="293"/>
      <c r="I49" s="74" t="s">
        <v>58</v>
      </c>
      <c r="J49" s="326">
        <v>7</v>
      </c>
      <c r="K49" s="327"/>
      <c r="L49" s="44">
        <f>IF(vzorec!C49=TRUE,7,0)</f>
        <v>0</v>
      </c>
      <c r="M49" s="16"/>
    </row>
    <row r="50" spans="1:13" x14ac:dyDescent="0.25">
      <c r="A50" s="166"/>
      <c r="B50" s="329"/>
      <c r="C50" s="218"/>
      <c r="D50" s="219"/>
      <c r="E50" s="39" t="s">
        <v>62</v>
      </c>
      <c r="F50" s="34" t="s">
        <v>127</v>
      </c>
      <c r="G50" s="292"/>
      <c r="H50" s="293"/>
      <c r="I50" s="74" t="s">
        <v>58</v>
      </c>
      <c r="J50" s="326">
        <v>2</v>
      </c>
      <c r="K50" s="327"/>
      <c r="L50" s="44">
        <f>IF(vzorec!C50=TRUE,2,0)</f>
        <v>0</v>
      </c>
      <c r="M50" s="16"/>
    </row>
    <row r="51" spans="1:13" ht="25.5" x14ac:dyDescent="0.25">
      <c r="A51" s="166"/>
      <c r="B51" s="330" t="s">
        <v>326</v>
      </c>
      <c r="C51" s="218"/>
      <c r="D51" s="219"/>
      <c r="E51" s="40" t="s">
        <v>70</v>
      </c>
      <c r="F51" s="35" t="s">
        <v>128</v>
      </c>
      <c r="G51" s="334"/>
      <c r="H51" s="335"/>
      <c r="I51" s="75" t="s">
        <v>58</v>
      </c>
      <c r="J51" s="288">
        <v>2</v>
      </c>
      <c r="K51" s="289"/>
      <c r="L51" s="56">
        <f>IF(vzorec!C51=TRUE,2,0)</f>
        <v>0</v>
      </c>
      <c r="M51" s="6"/>
    </row>
    <row r="52" spans="1:13" x14ac:dyDescent="0.25">
      <c r="A52" s="166"/>
      <c r="B52" s="331"/>
      <c r="C52" s="218"/>
      <c r="D52" s="338"/>
      <c r="E52" s="336"/>
      <c r="F52" s="337"/>
      <c r="G52" s="339" t="s">
        <v>129</v>
      </c>
      <c r="H52" s="340"/>
      <c r="I52" s="76" t="s">
        <v>130</v>
      </c>
      <c r="J52" s="313">
        <v>3</v>
      </c>
      <c r="K52" s="314"/>
      <c r="L52" s="59">
        <f>IF(vzorec!C52=TRUE,3,0)</f>
        <v>0</v>
      </c>
      <c r="M52" s="16"/>
    </row>
    <row r="53" spans="1:13" x14ac:dyDescent="0.25">
      <c r="A53" s="166"/>
      <c r="B53" s="331"/>
      <c r="C53" s="218"/>
      <c r="D53" s="338"/>
      <c r="E53" s="338"/>
      <c r="F53" s="219"/>
      <c r="G53" s="341" t="s">
        <v>129</v>
      </c>
      <c r="H53" s="342"/>
      <c r="I53" s="77" t="s">
        <v>131</v>
      </c>
      <c r="J53" s="326">
        <v>6</v>
      </c>
      <c r="K53" s="327"/>
      <c r="L53" s="44">
        <f>IF(vzorec!C53=TRUE,6,0)</f>
        <v>0</v>
      </c>
      <c r="M53" s="16"/>
    </row>
    <row r="54" spans="1:13" x14ac:dyDescent="0.25">
      <c r="A54" s="166"/>
      <c r="B54" s="331"/>
      <c r="C54" s="218"/>
      <c r="D54" s="338"/>
      <c r="E54" s="338"/>
      <c r="F54" s="219"/>
      <c r="G54" s="343" t="s">
        <v>129</v>
      </c>
      <c r="H54" s="344"/>
      <c r="I54" s="78" t="s">
        <v>132</v>
      </c>
      <c r="J54" s="288">
        <v>12</v>
      </c>
      <c r="K54" s="289"/>
      <c r="L54" s="56">
        <f>IF(vzorec!C54=TRUE,12,0)</f>
        <v>0</v>
      </c>
      <c r="M54" s="6"/>
    </row>
    <row r="55" spans="1:13" ht="15.75" thickBot="1" x14ac:dyDescent="0.3">
      <c r="A55" s="167"/>
      <c r="B55" s="332"/>
      <c r="C55" s="230" t="s">
        <v>18</v>
      </c>
      <c r="D55" s="231"/>
      <c r="E55" s="231"/>
      <c r="F55" s="231"/>
      <c r="G55" s="231"/>
      <c r="H55" s="231"/>
      <c r="I55" s="232"/>
      <c r="J55" s="290">
        <v>0</v>
      </c>
      <c r="K55" s="291"/>
      <c r="L55" s="58">
        <f>IF(vzorec!C55=TRUE,0,0)</f>
        <v>0</v>
      </c>
      <c r="M55" s="6"/>
    </row>
    <row r="56" spans="1:13" x14ac:dyDescent="0.25">
      <c r="A56" s="165" t="s">
        <v>133</v>
      </c>
      <c r="B56" s="294" t="s">
        <v>324</v>
      </c>
      <c r="C56" s="216" t="s">
        <v>4</v>
      </c>
      <c r="D56" s="295"/>
      <c r="E56" s="38" t="s">
        <v>36</v>
      </c>
      <c r="F56" s="33" t="s">
        <v>123</v>
      </c>
      <c r="G56" s="345" t="s">
        <v>134</v>
      </c>
      <c r="H56" s="346"/>
      <c r="I56" s="345" t="s">
        <v>58</v>
      </c>
      <c r="J56" s="346"/>
      <c r="K56" s="269" t="s">
        <v>135</v>
      </c>
      <c r="L56" s="324"/>
      <c r="M56" s="16"/>
    </row>
    <row r="57" spans="1:13" x14ac:dyDescent="0.25">
      <c r="A57" s="166"/>
      <c r="B57" s="261"/>
      <c r="C57" s="218"/>
      <c r="D57" s="219"/>
      <c r="E57" s="39" t="s">
        <v>38</v>
      </c>
      <c r="F57" s="34" t="s">
        <v>124</v>
      </c>
      <c r="G57" s="283" t="s">
        <v>134</v>
      </c>
      <c r="H57" s="284"/>
      <c r="I57" s="283" t="s">
        <v>58</v>
      </c>
      <c r="J57" s="284"/>
      <c r="K57" s="270"/>
      <c r="L57" s="325"/>
      <c r="M57" s="16"/>
    </row>
    <row r="58" spans="1:13" x14ac:dyDescent="0.25">
      <c r="A58" s="166"/>
      <c r="B58" s="261"/>
      <c r="C58" s="218"/>
      <c r="D58" s="219"/>
      <c r="E58" s="223" t="s">
        <v>40</v>
      </c>
      <c r="F58" s="79" t="s">
        <v>136</v>
      </c>
      <c r="G58" s="283" t="s">
        <v>134</v>
      </c>
      <c r="H58" s="284"/>
      <c r="I58" s="283" t="s">
        <v>58</v>
      </c>
      <c r="J58" s="284"/>
      <c r="K58" s="270"/>
      <c r="L58" s="325"/>
      <c r="M58" s="16"/>
    </row>
    <row r="59" spans="1:13" x14ac:dyDescent="0.25">
      <c r="A59" s="166"/>
      <c r="B59" s="261"/>
      <c r="C59" s="218"/>
      <c r="D59" s="219"/>
      <c r="E59" s="224"/>
      <c r="F59" s="80"/>
      <c r="G59" s="315" t="s">
        <v>134</v>
      </c>
      <c r="H59" s="316"/>
      <c r="I59" s="315" t="s">
        <v>58</v>
      </c>
      <c r="J59" s="316"/>
      <c r="K59" s="271"/>
      <c r="L59" s="325"/>
      <c r="M59" s="16"/>
    </row>
    <row r="60" spans="1:13" ht="15.75" thickBot="1" x14ac:dyDescent="0.3">
      <c r="A60" s="167"/>
      <c r="B60" s="262"/>
      <c r="C60" s="230" t="s">
        <v>18</v>
      </c>
      <c r="D60" s="231"/>
      <c r="E60" s="333" t="s">
        <v>137</v>
      </c>
      <c r="F60" s="231"/>
      <c r="G60" s="231"/>
      <c r="H60" s="231"/>
      <c r="I60" s="231"/>
      <c r="J60" s="232"/>
      <c r="K60" s="57">
        <v>5</v>
      </c>
      <c r="L60" s="31">
        <f>IF(vzorec!C60=TRUE,5,0)</f>
        <v>0</v>
      </c>
      <c r="M60" s="16"/>
    </row>
    <row r="61" spans="1:13" ht="25.5" customHeight="1" x14ac:dyDescent="0.25">
      <c r="A61" s="165" t="s">
        <v>138</v>
      </c>
      <c r="B61" s="165" t="s">
        <v>139</v>
      </c>
      <c r="C61" s="222" t="s">
        <v>36</v>
      </c>
      <c r="D61" s="245" t="s">
        <v>279</v>
      </c>
      <c r="E61" s="220"/>
      <c r="F61" s="220"/>
      <c r="G61" s="220"/>
      <c r="H61" s="220"/>
      <c r="I61" s="221"/>
      <c r="J61" s="278">
        <v>20</v>
      </c>
      <c r="K61" s="279"/>
      <c r="L61" s="222">
        <f>IF(vzorec!C61=TRUE,20,0)</f>
        <v>0</v>
      </c>
      <c r="M61" s="16"/>
    </row>
    <row r="62" spans="1:13" ht="25.5" customHeight="1" x14ac:dyDescent="0.25">
      <c r="A62" s="166"/>
      <c r="B62" s="166"/>
      <c r="C62" s="274"/>
      <c r="D62" s="275" t="s">
        <v>140</v>
      </c>
      <c r="E62" s="276"/>
      <c r="F62" s="276"/>
      <c r="G62" s="276"/>
      <c r="H62" s="276"/>
      <c r="I62" s="277"/>
      <c r="J62" s="280"/>
      <c r="K62" s="281"/>
      <c r="L62" s="323"/>
      <c r="M62" s="16"/>
    </row>
    <row r="63" spans="1:13" x14ac:dyDescent="0.25">
      <c r="A63" s="166"/>
      <c r="B63" s="166"/>
      <c r="C63" s="312" t="s">
        <v>38</v>
      </c>
      <c r="D63" s="246" t="s">
        <v>141</v>
      </c>
      <c r="E63" s="250"/>
      <c r="F63" s="250"/>
      <c r="G63" s="250"/>
      <c r="H63" s="250"/>
      <c r="I63" s="247"/>
      <c r="J63" s="313">
        <v>10</v>
      </c>
      <c r="K63" s="314"/>
      <c r="L63" s="312">
        <f>IF(vzorec!C63=TRUE,10,0)</f>
        <v>0</v>
      </c>
      <c r="M63" s="6"/>
    </row>
    <row r="64" spans="1:13" ht="25.5" customHeight="1" x14ac:dyDescent="0.25">
      <c r="A64" s="166"/>
      <c r="B64" s="166"/>
      <c r="C64" s="274"/>
      <c r="D64" s="275" t="s">
        <v>140</v>
      </c>
      <c r="E64" s="276"/>
      <c r="F64" s="276"/>
      <c r="G64" s="276"/>
      <c r="H64" s="276"/>
      <c r="I64" s="277"/>
      <c r="J64" s="280"/>
      <c r="K64" s="281"/>
      <c r="L64" s="323"/>
      <c r="M64" s="16"/>
    </row>
    <row r="65" spans="1:13" ht="15.75" thickBot="1" x14ac:dyDescent="0.3">
      <c r="A65" s="167"/>
      <c r="B65" s="167"/>
      <c r="C65" s="15" t="s">
        <v>40</v>
      </c>
      <c r="D65" s="236" t="s">
        <v>142</v>
      </c>
      <c r="E65" s="282"/>
      <c r="F65" s="282"/>
      <c r="G65" s="282"/>
      <c r="H65" s="282"/>
      <c r="I65" s="237"/>
      <c r="J65" s="300">
        <v>0</v>
      </c>
      <c r="K65" s="301"/>
      <c r="L65" s="32">
        <f>IF(vzorec!C65=TRUE,0,0)</f>
        <v>0</v>
      </c>
      <c r="M65" s="16"/>
    </row>
    <row r="66" spans="1:13" x14ac:dyDescent="0.25">
      <c r="A66" s="302" t="s">
        <v>290</v>
      </c>
      <c r="B66" s="305" t="s">
        <v>289</v>
      </c>
      <c r="C66" s="397" t="s">
        <v>4</v>
      </c>
      <c r="D66" s="405"/>
      <c r="E66" s="120" t="s">
        <v>36</v>
      </c>
      <c r="F66" s="375" t="s">
        <v>143</v>
      </c>
      <c r="G66" s="411"/>
      <c r="H66" s="411"/>
      <c r="I66" s="412"/>
      <c r="J66" s="308">
        <v>0</v>
      </c>
      <c r="K66" s="309"/>
      <c r="L66" s="81">
        <f>IF(vzorec!C66=TRUE,0,0)</f>
        <v>0</v>
      </c>
      <c r="M66" s="16"/>
    </row>
    <row r="67" spans="1:13" x14ac:dyDescent="0.25">
      <c r="A67" s="303"/>
      <c r="B67" s="306"/>
      <c r="C67" s="406"/>
      <c r="D67" s="407"/>
      <c r="E67" s="121" t="s">
        <v>38</v>
      </c>
      <c r="F67" s="380" t="s">
        <v>144</v>
      </c>
      <c r="G67" s="199"/>
      <c r="H67" s="199"/>
      <c r="I67" s="241"/>
      <c r="J67" s="310">
        <v>-2</v>
      </c>
      <c r="K67" s="311"/>
      <c r="L67" s="48">
        <f>IF(vzorec!C67=TRUE,-2,0)</f>
        <v>0</v>
      </c>
      <c r="M67" s="6"/>
    </row>
    <row r="68" spans="1:13" x14ac:dyDescent="0.25">
      <c r="A68" s="303"/>
      <c r="B68" s="306"/>
      <c r="C68" s="406"/>
      <c r="D68" s="407"/>
      <c r="E68" s="122" t="s">
        <v>40</v>
      </c>
      <c r="F68" s="383" t="s">
        <v>145</v>
      </c>
      <c r="G68" s="413"/>
      <c r="H68" s="413"/>
      <c r="I68" s="414"/>
      <c r="J68" s="296">
        <v>-5</v>
      </c>
      <c r="K68" s="297"/>
      <c r="L68" s="123">
        <f>IF(vzorec!C68=TRUE,-5,0)</f>
        <v>0</v>
      </c>
      <c r="M68" s="6"/>
    </row>
    <row r="69" spans="1:13" ht="15.75" thickBot="1" x14ac:dyDescent="0.3">
      <c r="A69" s="304"/>
      <c r="B69" s="307"/>
      <c r="C69" s="408" t="s">
        <v>18</v>
      </c>
      <c r="D69" s="409"/>
      <c r="E69" s="409"/>
      <c r="F69" s="409"/>
      <c r="G69" s="409"/>
      <c r="H69" s="409"/>
      <c r="I69" s="410"/>
      <c r="J69" s="298">
        <v>10</v>
      </c>
      <c r="K69" s="299"/>
      <c r="L69" s="124">
        <f>IF(vzorec!C69=TRUE,10,0)</f>
        <v>0</v>
      </c>
      <c r="M69" s="6"/>
    </row>
    <row r="70" spans="1:13" ht="15.75" thickBot="1" x14ac:dyDescent="0.3">
      <c r="A70" s="263"/>
      <c r="B70" s="264"/>
      <c r="C70" s="264"/>
      <c r="D70" s="264"/>
      <c r="E70" s="264"/>
      <c r="F70" s="264"/>
      <c r="G70" s="264"/>
      <c r="H70" s="264"/>
      <c r="I70" s="264"/>
      <c r="J70" s="264"/>
      <c r="K70" s="264"/>
      <c r="L70" s="265"/>
      <c r="M70" s="16"/>
    </row>
    <row r="71" spans="1:13" ht="15.75" thickBot="1" x14ac:dyDescent="0.3">
      <c r="A71" s="257" t="s">
        <v>85</v>
      </c>
      <c r="B71" s="258"/>
      <c r="C71" s="258"/>
      <c r="D71" s="258"/>
      <c r="E71" s="258"/>
      <c r="F71" s="258"/>
      <c r="G71" s="258"/>
      <c r="H71" s="258"/>
      <c r="I71" s="259"/>
      <c r="J71" s="272">
        <v>130</v>
      </c>
      <c r="K71" s="273"/>
      <c r="L71" s="14">
        <f>SUM(L3:L69)</f>
        <v>0</v>
      </c>
      <c r="M71" s="6"/>
    </row>
    <row r="72" spans="1:13" x14ac:dyDescent="0.25">
      <c r="A72" s="268"/>
      <c r="B72" s="268"/>
      <c r="C72" s="268"/>
      <c r="D72" s="268"/>
      <c r="E72" s="268"/>
      <c r="F72" s="268"/>
      <c r="G72" s="268"/>
      <c r="H72" s="268"/>
      <c r="I72" s="268"/>
      <c r="J72" s="268"/>
      <c r="K72" s="268"/>
      <c r="L72" s="268"/>
      <c r="M72" s="16"/>
    </row>
  </sheetData>
  <sheetProtection algorithmName="SHA-512" hashValue="TKpmpEQudJnY+W/f7pwR6YhkXHS+HlZnKRitiClgUBe91ut5FyvG8K4l843ST8fh3bz5csPEUDT9uuBE2JRTwA==" saltValue="ELZjwrb+h+WlZLxIPicKtQ==" spinCount="100000" sheet="1" objects="1" scenarios="1" formatCells="0"/>
  <protectedRanges>
    <protectedRange sqref="L29 L33 L56" name="Oblast2"/>
    <protectedRange sqref="G29 D45 G46:I51 G56:J59 F58:F59" name="Oblast1"/>
  </protectedRanges>
  <mergeCells count="186">
    <mergeCell ref="C66:D68"/>
    <mergeCell ref="C69:I69"/>
    <mergeCell ref="F66:I66"/>
    <mergeCell ref="F67:I67"/>
    <mergeCell ref="F68:I68"/>
    <mergeCell ref="A1:L1"/>
    <mergeCell ref="A3:A18"/>
    <mergeCell ref="B3:B5"/>
    <mergeCell ref="D3:I3"/>
    <mergeCell ref="J3:K3"/>
    <mergeCell ref="D4:I4"/>
    <mergeCell ref="J4:K4"/>
    <mergeCell ref="D5:I5"/>
    <mergeCell ref="J5:K5"/>
    <mergeCell ref="D12:I12"/>
    <mergeCell ref="J12:K12"/>
    <mergeCell ref="D13:I13"/>
    <mergeCell ref="J13:K13"/>
    <mergeCell ref="B14:B18"/>
    <mergeCell ref="C14:D16"/>
    <mergeCell ref="F14:I14"/>
    <mergeCell ref="J14:K14"/>
    <mergeCell ref="F9:I9"/>
    <mergeCell ref="J9:K9"/>
    <mergeCell ref="F10:I10"/>
    <mergeCell ref="J10:K10"/>
    <mergeCell ref="B11:B13"/>
    <mergeCell ref="D11:I11"/>
    <mergeCell ref="J11:K11"/>
    <mergeCell ref="B6:B10"/>
    <mergeCell ref="C6:D8"/>
    <mergeCell ref="F6:I6"/>
    <mergeCell ref="J6:K6"/>
    <mergeCell ref="F7:I7"/>
    <mergeCell ref="J7:K7"/>
    <mergeCell ref="F8:I8"/>
    <mergeCell ref="J8:K8"/>
    <mergeCell ref="C9:D10"/>
    <mergeCell ref="D20:I20"/>
    <mergeCell ref="J20:K20"/>
    <mergeCell ref="D21:I21"/>
    <mergeCell ref="J21:K21"/>
    <mergeCell ref="D22:I22"/>
    <mergeCell ref="J22:K22"/>
    <mergeCell ref="D19:I19"/>
    <mergeCell ref="J19:K19"/>
    <mergeCell ref="F15:I15"/>
    <mergeCell ref="J15:K15"/>
    <mergeCell ref="F16:I16"/>
    <mergeCell ref="J16:K16"/>
    <mergeCell ref="C17:D18"/>
    <mergeCell ref="F17:I17"/>
    <mergeCell ref="J17:K17"/>
    <mergeCell ref="F18:I18"/>
    <mergeCell ref="J18:K18"/>
    <mergeCell ref="A28:A33"/>
    <mergeCell ref="D28:I28"/>
    <mergeCell ref="J28:K28"/>
    <mergeCell ref="D31:I31"/>
    <mergeCell ref="J31:K31"/>
    <mergeCell ref="F23:I23"/>
    <mergeCell ref="J23:K23"/>
    <mergeCell ref="F24:I24"/>
    <mergeCell ref="J24:K24"/>
    <mergeCell ref="F25:I25"/>
    <mergeCell ref="J25:K25"/>
    <mergeCell ref="A19:A27"/>
    <mergeCell ref="B19:B22"/>
    <mergeCell ref="B23:B27"/>
    <mergeCell ref="C23:D25"/>
    <mergeCell ref="D32:I32"/>
    <mergeCell ref="J32:K32"/>
    <mergeCell ref="D33:I33"/>
    <mergeCell ref="J33:K33"/>
    <mergeCell ref="J29:K29"/>
    <mergeCell ref="D30:I30"/>
    <mergeCell ref="J30:K30"/>
    <mergeCell ref="C26:D27"/>
    <mergeCell ref="F26:I26"/>
    <mergeCell ref="J26:K26"/>
    <mergeCell ref="F27:I27"/>
    <mergeCell ref="J27:K27"/>
    <mergeCell ref="C37:C39"/>
    <mergeCell ref="D37:G39"/>
    <mergeCell ref="H37:I37"/>
    <mergeCell ref="J37:K37"/>
    <mergeCell ref="H38:I38"/>
    <mergeCell ref="J38:K38"/>
    <mergeCell ref="H39:I39"/>
    <mergeCell ref="J39:K39"/>
    <mergeCell ref="D29:F29"/>
    <mergeCell ref="G29:H29"/>
    <mergeCell ref="A34:A45"/>
    <mergeCell ref="C34:C36"/>
    <mergeCell ref="D34:G36"/>
    <mergeCell ref="H34:I34"/>
    <mergeCell ref="J34:K34"/>
    <mergeCell ref="H35:I35"/>
    <mergeCell ref="J35:K35"/>
    <mergeCell ref="H36:I36"/>
    <mergeCell ref="J36:K36"/>
    <mergeCell ref="C43:C45"/>
    <mergeCell ref="H43:I43"/>
    <mergeCell ref="J43:K43"/>
    <mergeCell ref="H44:I44"/>
    <mergeCell ref="J44:K44"/>
    <mergeCell ref="H45:I45"/>
    <mergeCell ref="J45:K45"/>
    <mergeCell ref="C40:C42"/>
    <mergeCell ref="D40:G42"/>
    <mergeCell ref="H40:I40"/>
    <mergeCell ref="J40:K40"/>
    <mergeCell ref="H41:I41"/>
    <mergeCell ref="J41:K41"/>
    <mergeCell ref="H42:I42"/>
    <mergeCell ref="J42:K42"/>
    <mergeCell ref="B46:B50"/>
    <mergeCell ref="B51:B55"/>
    <mergeCell ref="E60:J60"/>
    <mergeCell ref="G51:H51"/>
    <mergeCell ref="J51:K51"/>
    <mergeCell ref="E52:F54"/>
    <mergeCell ref="G52:H52"/>
    <mergeCell ref="J52:K52"/>
    <mergeCell ref="G53:H53"/>
    <mergeCell ref="J53:K53"/>
    <mergeCell ref="G54:H54"/>
    <mergeCell ref="G56:H56"/>
    <mergeCell ref="I56:J56"/>
    <mergeCell ref="C46:D54"/>
    <mergeCell ref="G46:H46"/>
    <mergeCell ref="J46:K46"/>
    <mergeCell ref="G47:H47"/>
    <mergeCell ref="J47:K47"/>
    <mergeCell ref="G48:H48"/>
    <mergeCell ref="J48:K48"/>
    <mergeCell ref="G49:H49"/>
    <mergeCell ref="J49:K49"/>
    <mergeCell ref="A2:L2"/>
    <mergeCell ref="J68:K68"/>
    <mergeCell ref="J69:K69"/>
    <mergeCell ref="J65:K65"/>
    <mergeCell ref="A66:A69"/>
    <mergeCell ref="B66:B69"/>
    <mergeCell ref="J66:K66"/>
    <mergeCell ref="J67:K67"/>
    <mergeCell ref="C63:C64"/>
    <mergeCell ref="D63:I63"/>
    <mergeCell ref="D64:I64"/>
    <mergeCell ref="J63:K64"/>
    <mergeCell ref="C60:D60"/>
    <mergeCell ref="A61:A65"/>
    <mergeCell ref="E58:E59"/>
    <mergeCell ref="G58:H58"/>
    <mergeCell ref="I58:J58"/>
    <mergeCell ref="G59:H59"/>
    <mergeCell ref="I59:J59"/>
    <mergeCell ref="D43:G44"/>
    <mergeCell ref="L61:L62"/>
    <mergeCell ref="L63:L64"/>
    <mergeCell ref="L56:L59"/>
    <mergeCell ref="J50:K50"/>
    <mergeCell ref="A72:L72"/>
    <mergeCell ref="K56:K59"/>
    <mergeCell ref="B28:B33"/>
    <mergeCell ref="B34:B45"/>
    <mergeCell ref="B61:B65"/>
    <mergeCell ref="A70:L70"/>
    <mergeCell ref="A71:I71"/>
    <mergeCell ref="J71:K71"/>
    <mergeCell ref="C61:C62"/>
    <mergeCell ref="D61:I61"/>
    <mergeCell ref="D62:I62"/>
    <mergeCell ref="J61:K62"/>
    <mergeCell ref="D65:I65"/>
    <mergeCell ref="G57:H57"/>
    <mergeCell ref="I57:J57"/>
    <mergeCell ref="D45:G45"/>
    <mergeCell ref="J54:K54"/>
    <mergeCell ref="C55:I55"/>
    <mergeCell ref="J55:K55"/>
    <mergeCell ref="G50:H50"/>
    <mergeCell ref="A56:A60"/>
    <mergeCell ref="B56:B60"/>
    <mergeCell ref="C56:D59"/>
    <mergeCell ref="A46:A55"/>
  </mergeCells>
  <pageMargins left="0.25" right="0.25" top="0.75" bottom="0.75" header="0.3" footer="0.3"/>
  <pageSetup paperSize="9" scale="92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4</xdr:col>
                    <xdr:colOff>104775</xdr:colOff>
                    <xdr:row>5</xdr:row>
                    <xdr:rowOff>19050</xdr:rowOff>
                  </from>
                  <to>
                    <xdr:col>4</xdr:col>
                    <xdr:colOff>342900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4</xdr:col>
                    <xdr:colOff>104775</xdr:colOff>
                    <xdr:row>6</xdr:row>
                    <xdr:rowOff>19050</xdr:rowOff>
                  </from>
                  <to>
                    <xdr:col>4</xdr:col>
                    <xdr:colOff>342900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4</xdr:col>
                    <xdr:colOff>104775</xdr:colOff>
                    <xdr:row>7</xdr:row>
                    <xdr:rowOff>19050</xdr:rowOff>
                  </from>
                  <to>
                    <xdr:col>4</xdr:col>
                    <xdr:colOff>342900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4</xdr:col>
                    <xdr:colOff>104775</xdr:colOff>
                    <xdr:row>8</xdr:row>
                    <xdr:rowOff>19050</xdr:rowOff>
                  </from>
                  <to>
                    <xdr:col>4</xdr:col>
                    <xdr:colOff>342900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4</xdr:col>
                    <xdr:colOff>104775</xdr:colOff>
                    <xdr:row>9</xdr:row>
                    <xdr:rowOff>19050</xdr:rowOff>
                  </from>
                  <to>
                    <xdr:col>4</xdr:col>
                    <xdr:colOff>342900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4</xdr:col>
                    <xdr:colOff>104775</xdr:colOff>
                    <xdr:row>13</xdr:row>
                    <xdr:rowOff>19050</xdr:rowOff>
                  </from>
                  <to>
                    <xdr:col>4</xdr:col>
                    <xdr:colOff>342900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4</xdr:col>
                    <xdr:colOff>104775</xdr:colOff>
                    <xdr:row>14</xdr:row>
                    <xdr:rowOff>19050</xdr:rowOff>
                  </from>
                  <to>
                    <xdr:col>4</xdr:col>
                    <xdr:colOff>342900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4</xdr:col>
                    <xdr:colOff>104775</xdr:colOff>
                    <xdr:row>15</xdr:row>
                    <xdr:rowOff>19050</xdr:rowOff>
                  </from>
                  <to>
                    <xdr:col>4</xdr:col>
                    <xdr:colOff>342900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4</xdr:col>
                    <xdr:colOff>104775</xdr:colOff>
                    <xdr:row>16</xdr:row>
                    <xdr:rowOff>19050</xdr:rowOff>
                  </from>
                  <to>
                    <xdr:col>4</xdr:col>
                    <xdr:colOff>342900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4</xdr:col>
                    <xdr:colOff>104775</xdr:colOff>
                    <xdr:row>17</xdr:row>
                    <xdr:rowOff>19050</xdr:rowOff>
                  </from>
                  <to>
                    <xdr:col>4</xdr:col>
                    <xdr:colOff>342900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4</xdr:col>
                    <xdr:colOff>104775</xdr:colOff>
                    <xdr:row>22</xdr:row>
                    <xdr:rowOff>19050</xdr:rowOff>
                  </from>
                  <to>
                    <xdr:col>4</xdr:col>
                    <xdr:colOff>342900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4</xdr:col>
                    <xdr:colOff>104775</xdr:colOff>
                    <xdr:row>23</xdr:row>
                    <xdr:rowOff>19050</xdr:rowOff>
                  </from>
                  <to>
                    <xdr:col>4</xdr:col>
                    <xdr:colOff>342900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4</xdr:col>
                    <xdr:colOff>104775</xdr:colOff>
                    <xdr:row>24</xdr:row>
                    <xdr:rowOff>19050</xdr:rowOff>
                  </from>
                  <to>
                    <xdr:col>4</xdr:col>
                    <xdr:colOff>342900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4</xdr:col>
                    <xdr:colOff>104775</xdr:colOff>
                    <xdr:row>25</xdr:row>
                    <xdr:rowOff>19050</xdr:rowOff>
                  </from>
                  <to>
                    <xdr:col>4</xdr:col>
                    <xdr:colOff>342900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8" name="Check Box 16">
              <controlPr defaultSize="0" autoFill="0" autoLine="0" autoPict="0">
                <anchor moveWithCells="1">
                  <from>
                    <xdr:col>4</xdr:col>
                    <xdr:colOff>104775</xdr:colOff>
                    <xdr:row>26</xdr:row>
                    <xdr:rowOff>19050</xdr:rowOff>
                  </from>
                  <to>
                    <xdr:col>4</xdr:col>
                    <xdr:colOff>342900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9" name="Check Box 17">
              <controlPr defaultSize="0" autoFill="0" autoLine="0" autoPict="0">
                <anchor moveWithCells="1">
                  <from>
                    <xdr:col>4</xdr:col>
                    <xdr:colOff>104775</xdr:colOff>
                    <xdr:row>45</xdr:row>
                    <xdr:rowOff>19050</xdr:rowOff>
                  </from>
                  <to>
                    <xdr:col>4</xdr:col>
                    <xdr:colOff>342900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Check Box 18">
              <controlPr defaultSize="0" autoFill="0" autoLine="0" autoPict="0">
                <anchor moveWithCells="1">
                  <from>
                    <xdr:col>4</xdr:col>
                    <xdr:colOff>104775</xdr:colOff>
                    <xdr:row>46</xdr:row>
                    <xdr:rowOff>19050</xdr:rowOff>
                  </from>
                  <to>
                    <xdr:col>4</xdr:col>
                    <xdr:colOff>342900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Fill="0" autoLine="0" autoPict="0">
                <anchor moveWithCells="1">
                  <from>
                    <xdr:col>4</xdr:col>
                    <xdr:colOff>104775</xdr:colOff>
                    <xdr:row>47</xdr:row>
                    <xdr:rowOff>19050</xdr:rowOff>
                  </from>
                  <to>
                    <xdr:col>4</xdr:col>
                    <xdr:colOff>342900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Check Box 20">
              <controlPr defaultSize="0" autoFill="0" autoLine="0" autoPict="0">
                <anchor moveWithCells="1">
                  <from>
                    <xdr:col>4</xdr:col>
                    <xdr:colOff>104775</xdr:colOff>
                    <xdr:row>48</xdr:row>
                    <xdr:rowOff>19050</xdr:rowOff>
                  </from>
                  <to>
                    <xdr:col>4</xdr:col>
                    <xdr:colOff>342900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3" name="Check Box 21">
              <controlPr defaultSize="0" autoFill="0" autoLine="0" autoPict="0">
                <anchor moveWithCells="1">
                  <from>
                    <xdr:col>4</xdr:col>
                    <xdr:colOff>104775</xdr:colOff>
                    <xdr:row>49</xdr:row>
                    <xdr:rowOff>19050</xdr:rowOff>
                  </from>
                  <to>
                    <xdr:col>4</xdr:col>
                    <xdr:colOff>342900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4" name="Check Box 23">
              <controlPr defaultSize="0" autoFill="0" autoLine="0" autoPict="0">
                <anchor moveWithCells="1">
                  <from>
                    <xdr:col>4</xdr:col>
                    <xdr:colOff>104775</xdr:colOff>
                    <xdr:row>55</xdr:row>
                    <xdr:rowOff>19050</xdr:rowOff>
                  </from>
                  <to>
                    <xdr:col>4</xdr:col>
                    <xdr:colOff>342900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5" name="Check Box 24">
              <controlPr defaultSize="0" autoFill="0" autoLine="0" autoPict="0">
                <anchor moveWithCells="1">
                  <from>
                    <xdr:col>4</xdr:col>
                    <xdr:colOff>104775</xdr:colOff>
                    <xdr:row>56</xdr:row>
                    <xdr:rowOff>19050</xdr:rowOff>
                  </from>
                  <to>
                    <xdr:col>4</xdr:col>
                    <xdr:colOff>342900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6" name="Check Box 25">
              <controlPr defaultSize="0" autoFill="0" autoLine="0" autoPict="0">
                <anchor moveWithCells="1">
                  <from>
                    <xdr:col>4</xdr:col>
                    <xdr:colOff>104775</xdr:colOff>
                    <xdr:row>57</xdr:row>
                    <xdr:rowOff>104775</xdr:rowOff>
                  </from>
                  <to>
                    <xdr:col>4</xdr:col>
                    <xdr:colOff>342900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7" name="Check Box 26">
              <controlPr defaultSize="0" autoFill="0" autoLine="0" autoPict="0">
                <anchor moveWithCells="1">
                  <from>
                    <xdr:col>2</xdr:col>
                    <xdr:colOff>104775</xdr:colOff>
                    <xdr:row>60</xdr:row>
                    <xdr:rowOff>247650</xdr:rowOff>
                  </from>
                  <to>
                    <xdr:col>2</xdr:col>
                    <xdr:colOff>342900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8" name="Check Box 27">
              <controlPr defaultSize="0" autoFill="0" autoLine="0" autoPict="0">
                <anchor moveWithCells="1">
                  <from>
                    <xdr:col>2</xdr:col>
                    <xdr:colOff>114300</xdr:colOff>
                    <xdr:row>62</xdr:row>
                    <xdr:rowOff>171450</xdr:rowOff>
                  </from>
                  <to>
                    <xdr:col>3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29" name="Check Box 28">
              <controlPr defaultSize="0" autoFill="0" autoLine="0" autoPict="0">
                <anchor moveWithCells="1">
                  <from>
                    <xdr:col>2</xdr:col>
                    <xdr:colOff>104775</xdr:colOff>
                    <xdr:row>64</xdr:row>
                    <xdr:rowOff>19050</xdr:rowOff>
                  </from>
                  <to>
                    <xdr:col>2</xdr:col>
                    <xdr:colOff>342900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0" name="Check Box 29">
              <controlPr defaultSize="0" autoFill="0" autoLine="0" autoPict="0">
                <anchor moveWithCells="1">
                  <from>
                    <xdr:col>4</xdr:col>
                    <xdr:colOff>133350</xdr:colOff>
                    <xdr:row>65</xdr:row>
                    <xdr:rowOff>0</xdr:rowOff>
                  </from>
                  <to>
                    <xdr:col>5</xdr:col>
                    <xdr:colOff>19050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1" name="Check Box 30">
              <controlPr defaultSize="0" autoFill="0" autoLine="0" autoPict="0">
                <anchor moveWithCells="1">
                  <from>
                    <xdr:col>4</xdr:col>
                    <xdr:colOff>133350</xdr:colOff>
                    <xdr:row>66</xdr:row>
                    <xdr:rowOff>19050</xdr:rowOff>
                  </from>
                  <to>
                    <xdr:col>5</xdr:col>
                    <xdr:colOff>19050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2" name="Check Box 31">
              <controlPr defaultSize="0" autoFill="0" autoLine="0" autoPict="0">
                <anchor moveWithCells="1">
                  <from>
                    <xdr:col>4</xdr:col>
                    <xdr:colOff>133350</xdr:colOff>
                    <xdr:row>67</xdr:row>
                    <xdr:rowOff>19050</xdr:rowOff>
                  </from>
                  <to>
                    <xdr:col>5</xdr:col>
                    <xdr:colOff>19050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3" name="Check Box 32">
              <controlPr defaultSize="0" autoFill="0" autoLine="0" autoPict="0">
                <anchor moveWithCells="1">
                  <from>
                    <xdr:col>2</xdr:col>
                    <xdr:colOff>228600</xdr:colOff>
                    <xdr:row>68</xdr:row>
                    <xdr:rowOff>0</xdr:rowOff>
                  </from>
                  <to>
                    <xdr:col>3</xdr:col>
                    <xdr:colOff>104775</xdr:colOff>
                    <xdr:row>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4" name="Check Box 37">
              <controlPr defaultSize="0" autoFill="0" autoLine="0" autoPict="0">
                <anchor moveWithCells="1">
                  <from>
                    <xdr:col>2</xdr:col>
                    <xdr:colOff>104775</xdr:colOff>
                    <xdr:row>32</xdr:row>
                    <xdr:rowOff>19050</xdr:rowOff>
                  </from>
                  <to>
                    <xdr:col>2</xdr:col>
                    <xdr:colOff>342900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35" name="Check Box 38">
              <controlPr defaultSize="0" autoFill="0" autoLine="0" autoPict="0">
                <anchor moveWithCells="1">
                  <from>
                    <xdr:col>2</xdr:col>
                    <xdr:colOff>104775</xdr:colOff>
                    <xdr:row>31</xdr:row>
                    <xdr:rowOff>19050</xdr:rowOff>
                  </from>
                  <to>
                    <xdr:col>2</xdr:col>
                    <xdr:colOff>342900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36" name="Check Box 39">
              <controlPr defaultSize="0" autoFill="0" autoLine="0" autoPict="0">
                <anchor moveWithCells="1">
                  <from>
                    <xdr:col>2</xdr:col>
                    <xdr:colOff>104775</xdr:colOff>
                    <xdr:row>30</xdr:row>
                    <xdr:rowOff>19050</xdr:rowOff>
                  </from>
                  <to>
                    <xdr:col>2</xdr:col>
                    <xdr:colOff>342900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37" name="Check Box 40">
              <controlPr defaultSize="0" autoFill="0" autoLine="0" autoPict="0">
                <anchor moveWithCells="1">
                  <from>
                    <xdr:col>2</xdr:col>
                    <xdr:colOff>104775</xdr:colOff>
                    <xdr:row>29</xdr:row>
                    <xdr:rowOff>19050</xdr:rowOff>
                  </from>
                  <to>
                    <xdr:col>2</xdr:col>
                    <xdr:colOff>342900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38" name="Check Box 41">
              <controlPr defaultSize="0" autoFill="0" autoLine="0" autoPict="0">
                <anchor moveWithCells="1">
                  <from>
                    <xdr:col>2</xdr:col>
                    <xdr:colOff>104775</xdr:colOff>
                    <xdr:row>28</xdr:row>
                    <xdr:rowOff>19050</xdr:rowOff>
                  </from>
                  <to>
                    <xdr:col>2</xdr:col>
                    <xdr:colOff>342900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39" name="Check Box 42">
              <controlPr defaultSize="0" autoFill="0" autoLine="0" autoPict="0">
                <anchor moveWithCells="1">
                  <from>
                    <xdr:col>2</xdr:col>
                    <xdr:colOff>104775</xdr:colOff>
                    <xdr:row>27</xdr:row>
                    <xdr:rowOff>19050</xdr:rowOff>
                  </from>
                  <to>
                    <xdr:col>2</xdr:col>
                    <xdr:colOff>342900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40" name="Check Box 43">
              <controlPr defaultSize="0" autoFill="0" autoLine="0" autoPict="0">
                <anchor moveWithCells="1">
                  <from>
                    <xdr:col>2</xdr:col>
                    <xdr:colOff>104775</xdr:colOff>
                    <xdr:row>2</xdr:row>
                    <xdr:rowOff>19050</xdr:rowOff>
                  </from>
                  <to>
                    <xdr:col>2</xdr:col>
                    <xdr:colOff>342900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41" name="Check Box 44">
              <controlPr defaultSize="0" autoFill="0" autoLine="0" autoPict="0">
                <anchor moveWithCells="1">
                  <from>
                    <xdr:col>2</xdr:col>
                    <xdr:colOff>104775</xdr:colOff>
                    <xdr:row>3</xdr:row>
                    <xdr:rowOff>19050</xdr:rowOff>
                  </from>
                  <to>
                    <xdr:col>2</xdr:col>
                    <xdr:colOff>342900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42" name="Check Box 45">
              <controlPr defaultSize="0" autoFill="0" autoLine="0" autoPict="0">
                <anchor moveWithCells="1">
                  <from>
                    <xdr:col>2</xdr:col>
                    <xdr:colOff>104775</xdr:colOff>
                    <xdr:row>4</xdr:row>
                    <xdr:rowOff>19050</xdr:rowOff>
                  </from>
                  <to>
                    <xdr:col>2</xdr:col>
                    <xdr:colOff>342900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43" name="Check Box 46">
              <controlPr defaultSize="0" autoFill="0" autoLine="0" autoPict="0">
                <anchor moveWithCells="1">
                  <from>
                    <xdr:col>2</xdr:col>
                    <xdr:colOff>104775</xdr:colOff>
                    <xdr:row>10</xdr:row>
                    <xdr:rowOff>19050</xdr:rowOff>
                  </from>
                  <to>
                    <xdr:col>2</xdr:col>
                    <xdr:colOff>342900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44" name="Check Box 47">
              <controlPr defaultSize="0" autoFill="0" autoLine="0" autoPict="0">
                <anchor moveWithCells="1">
                  <from>
                    <xdr:col>2</xdr:col>
                    <xdr:colOff>104775</xdr:colOff>
                    <xdr:row>11</xdr:row>
                    <xdr:rowOff>19050</xdr:rowOff>
                  </from>
                  <to>
                    <xdr:col>2</xdr:col>
                    <xdr:colOff>342900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45" name="Check Box 48">
              <controlPr defaultSize="0" autoFill="0" autoLine="0" autoPict="0">
                <anchor moveWithCells="1">
                  <from>
                    <xdr:col>2</xdr:col>
                    <xdr:colOff>104775</xdr:colOff>
                    <xdr:row>12</xdr:row>
                    <xdr:rowOff>19050</xdr:rowOff>
                  </from>
                  <to>
                    <xdr:col>2</xdr:col>
                    <xdr:colOff>342900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46" name="Check Box 49">
              <controlPr defaultSize="0" autoFill="0" autoLine="0" autoPict="0">
                <anchor moveWithCells="1">
                  <from>
                    <xdr:col>2</xdr:col>
                    <xdr:colOff>104775</xdr:colOff>
                    <xdr:row>18</xdr:row>
                    <xdr:rowOff>19050</xdr:rowOff>
                  </from>
                  <to>
                    <xdr:col>2</xdr:col>
                    <xdr:colOff>342900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47" name="Check Box 50">
              <controlPr defaultSize="0" autoFill="0" autoLine="0" autoPict="0">
                <anchor moveWithCells="1">
                  <from>
                    <xdr:col>2</xdr:col>
                    <xdr:colOff>104775</xdr:colOff>
                    <xdr:row>19</xdr:row>
                    <xdr:rowOff>19050</xdr:rowOff>
                  </from>
                  <to>
                    <xdr:col>2</xdr:col>
                    <xdr:colOff>342900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48" name="Check Box 51">
              <controlPr defaultSize="0" autoFill="0" autoLine="0" autoPict="0">
                <anchor moveWithCells="1">
                  <from>
                    <xdr:col>2</xdr:col>
                    <xdr:colOff>104775</xdr:colOff>
                    <xdr:row>20</xdr:row>
                    <xdr:rowOff>19050</xdr:rowOff>
                  </from>
                  <to>
                    <xdr:col>2</xdr:col>
                    <xdr:colOff>342900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49" name="Check Box 52">
              <controlPr defaultSize="0" autoFill="0" autoLine="0" autoPict="0">
                <anchor moveWithCells="1">
                  <from>
                    <xdr:col>2</xdr:col>
                    <xdr:colOff>104775</xdr:colOff>
                    <xdr:row>21</xdr:row>
                    <xdr:rowOff>19050</xdr:rowOff>
                  </from>
                  <to>
                    <xdr:col>2</xdr:col>
                    <xdr:colOff>342900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50" name="Check Box 53">
              <controlPr defaultSize="0" autoFill="0" autoLine="0" autoPict="0">
                <anchor moveWithCells="1">
                  <from>
                    <xdr:col>6</xdr:col>
                    <xdr:colOff>333375</xdr:colOff>
                    <xdr:row>32</xdr:row>
                    <xdr:rowOff>209550</xdr:rowOff>
                  </from>
                  <to>
                    <xdr:col>7</xdr:col>
                    <xdr:colOff>209550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51" name="Check Box 54">
              <controlPr defaultSize="0" autoFill="0" autoLine="0" autoPict="0">
                <anchor moveWithCells="1">
                  <from>
                    <xdr:col>6</xdr:col>
                    <xdr:colOff>333375</xdr:colOff>
                    <xdr:row>33</xdr:row>
                    <xdr:rowOff>190500</xdr:rowOff>
                  </from>
                  <to>
                    <xdr:col>7</xdr:col>
                    <xdr:colOff>209550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52" name="Check Box 55">
              <controlPr defaultSize="0" autoFill="0" autoLine="0" autoPict="0">
                <anchor moveWithCells="1">
                  <from>
                    <xdr:col>6</xdr:col>
                    <xdr:colOff>333375</xdr:colOff>
                    <xdr:row>34</xdr:row>
                    <xdr:rowOff>190500</xdr:rowOff>
                  </from>
                  <to>
                    <xdr:col>7</xdr:col>
                    <xdr:colOff>209550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53" name="Check Box 56">
              <controlPr defaultSize="0" autoFill="0" autoLine="0" autoPict="0">
                <anchor moveWithCells="1">
                  <from>
                    <xdr:col>6</xdr:col>
                    <xdr:colOff>333375</xdr:colOff>
                    <xdr:row>35</xdr:row>
                    <xdr:rowOff>190500</xdr:rowOff>
                  </from>
                  <to>
                    <xdr:col>7</xdr:col>
                    <xdr:colOff>209550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54" name="Check Box 57">
              <controlPr defaultSize="0" autoFill="0" autoLine="0" autoPict="0">
                <anchor moveWithCells="1">
                  <from>
                    <xdr:col>6</xdr:col>
                    <xdr:colOff>333375</xdr:colOff>
                    <xdr:row>37</xdr:row>
                    <xdr:rowOff>0</xdr:rowOff>
                  </from>
                  <to>
                    <xdr:col>7</xdr:col>
                    <xdr:colOff>209550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55" name="Check Box 58">
              <controlPr defaultSize="0" autoFill="0" autoLine="0" autoPict="0">
                <anchor moveWithCells="1">
                  <from>
                    <xdr:col>6</xdr:col>
                    <xdr:colOff>333375</xdr:colOff>
                    <xdr:row>37</xdr:row>
                    <xdr:rowOff>190500</xdr:rowOff>
                  </from>
                  <to>
                    <xdr:col>7</xdr:col>
                    <xdr:colOff>209550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56" name="Check Box 59">
              <controlPr defaultSize="0" autoFill="0" autoLine="0" autoPict="0">
                <anchor moveWithCells="1">
                  <from>
                    <xdr:col>6</xdr:col>
                    <xdr:colOff>333375</xdr:colOff>
                    <xdr:row>39</xdr:row>
                    <xdr:rowOff>0</xdr:rowOff>
                  </from>
                  <to>
                    <xdr:col>7</xdr:col>
                    <xdr:colOff>209550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57" name="Check Box 60">
              <controlPr defaultSize="0" autoFill="0" autoLine="0" autoPict="0">
                <anchor moveWithCells="1">
                  <from>
                    <xdr:col>6</xdr:col>
                    <xdr:colOff>333375</xdr:colOff>
                    <xdr:row>39</xdr:row>
                    <xdr:rowOff>190500</xdr:rowOff>
                  </from>
                  <to>
                    <xdr:col>7</xdr:col>
                    <xdr:colOff>209550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58" name="Check Box 61">
              <controlPr defaultSize="0" autoFill="0" autoLine="0" autoPict="0">
                <anchor moveWithCells="1">
                  <from>
                    <xdr:col>6</xdr:col>
                    <xdr:colOff>333375</xdr:colOff>
                    <xdr:row>41</xdr:row>
                    <xdr:rowOff>0</xdr:rowOff>
                  </from>
                  <to>
                    <xdr:col>7</xdr:col>
                    <xdr:colOff>209550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59" name="Check Box 62">
              <controlPr defaultSize="0" autoFill="0" autoLine="0" autoPict="0">
                <anchor moveWithCells="1">
                  <from>
                    <xdr:col>6</xdr:col>
                    <xdr:colOff>333375</xdr:colOff>
                    <xdr:row>41</xdr:row>
                    <xdr:rowOff>190500</xdr:rowOff>
                  </from>
                  <to>
                    <xdr:col>7</xdr:col>
                    <xdr:colOff>209550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60" name="Check Box 63">
              <controlPr defaultSize="0" autoFill="0" autoLine="0" autoPict="0">
                <anchor moveWithCells="1">
                  <from>
                    <xdr:col>6</xdr:col>
                    <xdr:colOff>333375</xdr:colOff>
                    <xdr:row>42</xdr:row>
                    <xdr:rowOff>190500</xdr:rowOff>
                  </from>
                  <to>
                    <xdr:col>7</xdr:col>
                    <xdr:colOff>209550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61" name="Check Box 64">
              <controlPr defaultSize="0" autoFill="0" autoLine="0" autoPict="0">
                <anchor moveWithCells="1">
                  <from>
                    <xdr:col>6</xdr:col>
                    <xdr:colOff>333375</xdr:colOff>
                    <xdr:row>44</xdr:row>
                    <xdr:rowOff>0</xdr:rowOff>
                  </from>
                  <to>
                    <xdr:col>7</xdr:col>
                    <xdr:colOff>209550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62" name="Check Box 65">
              <controlPr defaultSize="0" autoFill="0" autoLine="0" autoPict="0">
                <anchor moveWithCells="1">
                  <from>
                    <xdr:col>7</xdr:col>
                    <xdr:colOff>247650</xdr:colOff>
                    <xdr:row>51</xdr:row>
                    <xdr:rowOff>0</xdr:rowOff>
                  </from>
                  <to>
                    <xdr:col>8</xdr:col>
                    <xdr:colOff>219075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63" name="Check Box 66">
              <controlPr defaultSize="0" autoFill="0" autoLine="0" autoPict="0">
                <anchor moveWithCells="1">
                  <from>
                    <xdr:col>7</xdr:col>
                    <xdr:colOff>247650</xdr:colOff>
                    <xdr:row>51</xdr:row>
                    <xdr:rowOff>190500</xdr:rowOff>
                  </from>
                  <to>
                    <xdr:col>8</xdr:col>
                    <xdr:colOff>219075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64" name="Check Box 67">
              <controlPr defaultSize="0" autoFill="0" autoLine="0" autoPict="0">
                <anchor moveWithCells="1">
                  <from>
                    <xdr:col>7</xdr:col>
                    <xdr:colOff>247650</xdr:colOff>
                    <xdr:row>52</xdr:row>
                    <xdr:rowOff>190500</xdr:rowOff>
                  </from>
                  <to>
                    <xdr:col>8</xdr:col>
                    <xdr:colOff>219075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r:id="rId65" name="Check Box 68">
              <controlPr defaultSize="0" autoFill="0" autoLine="0" autoPict="0">
                <anchor moveWithCells="1">
                  <from>
                    <xdr:col>2</xdr:col>
                    <xdr:colOff>180975</xdr:colOff>
                    <xdr:row>53</xdr:row>
                    <xdr:rowOff>209550</xdr:rowOff>
                  </from>
                  <to>
                    <xdr:col>3</xdr:col>
                    <xdr:colOff>66675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r:id="rId66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58</xdr:row>
                    <xdr:rowOff>209550</xdr:rowOff>
                  </from>
                  <to>
                    <xdr:col>3</xdr:col>
                    <xdr:colOff>95250</xdr:colOff>
                    <xdr:row>59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r:id="rId67" name="Check Box 70">
              <controlPr defaultSize="0" autoFill="0" autoLine="0" autoPict="0">
                <anchor moveWithCells="1">
                  <from>
                    <xdr:col>4</xdr:col>
                    <xdr:colOff>104775</xdr:colOff>
                    <xdr:row>50</xdr:row>
                    <xdr:rowOff>19050</xdr:rowOff>
                  </from>
                  <to>
                    <xdr:col>4</xdr:col>
                    <xdr:colOff>342900</xdr:colOff>
                    <xdr:row>51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K51"/>
  <sheetViews>
    <sheetView zoomScale="110" zoomScaleNormal="110" workbookViewId="0">
      <selection activeCell="B3" sqref="B3:B6"/>
    </sheetView>
  </sheetViews>
  <sheetFormatPr defaultRowHeight="15.75" customHeight="1" x14ac:dyDescent="0.25"/>
  <cols>
    <col min="1" max="1" width="2.7109375" customWidth="1"/>
    <col min="2" max="2" width="29.7109375" customWidth="1"/>
    <col min="3" max="3" width="4.5703125" customWidth="1"/>
    <col min="4" max="4" width="3.42578125" customWidth="1"/>
    <col min="5" max="5" width="5" customWidth="1"/>
    <col min="7" max="7" width="7.28515625" customWidth="1"/>
    <col min="8" max="8" width="10.7109375" customWidth="1"/>
    <col min="9" max="9" width="11.5703125" customWidth="1"/>
    <col min="10" max="10" width="5.42578125" customWidth="1"/>
    <col min="11" max="11" width="6.28515625" customWidth="1"/>
  </cols>
  <sheetData>
    <row r="1" spans="1:11" ht="15.75" customHeight="1" thickBot="1" x14ac:dyDescent="0.3">
      <c r="A1" s="213" t="s">
        <v>146</v>
      </c>
      <c r="B1" s="214"/>
      <c r="C1" s="214"/>
      <c r="D1" s="214"/>
      <c r="E1" s="214"/>
      <c r="F1" s="214"/>
      <c r="G1" s="214"/>
      <c r="H1" s="214"/>
      <c r="I1" s="214"/>
      <c r="J1" s="214"/>
      <c r="K1" s="215"/>
    </row>
    <row r="2" spans="1:11" ht="15.75" customHeight="1" thickBot="1" x14ac:dyDescent="0.3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</row>
    <row r="3" spans="1:11" ht="15.75" customHeight="1" x14ac:dyDescent="0.25">
      <c r="A3" s="165" t="s">
        <v>34</v>
      </c>
      <c r="B3" s="165" t="s">
        <v>147</v>
      </c>
      <c r="C3" s="453" t="s">
        <v>4</v>
      </c>
      <c r="D3" s="454"/>
      <c r="E3" s="457" t="s">
        <v>148</v>
      </c>
      <c r="F3" s="458"/>
      <c r="G3" s="465" t="s">
        <v>149</v>
      </c>
      <c r="H3" s="461" t="s">
        <v>150</v>
      </c>
      <c r="I3" s="462"/>
      <c r="J3" s="467">
        <v>0</v>
      </c>
      <c r="K3" s="467">
        <f>IF(vzorec!D3=TRUE,0,0)</f>
        <v>0</v>
      </c>
    </row>
    <row r="4" spans="1:11" ht="15.75" customHeight="1" x14ac:dyDescent="0.25">
      <c r="A4" s="166"/>
      <c r="B4" s="166"/>
      <c r="C4" s="455"/>
      <c r="D4" s="456"/>
      <c r="E4" s="459"/>
      <c r="F4" s="460"/>
      <c r="G4" s="466"/>
      <c r="H4" s="463"/>
      <c r="I4" s="464"/>
      <c r="J4" s="443"/>
      <c r="K4" s="468"/>
    </row>
    <row r="5" spans="1:11" ht="15.75" customHeight="1" x14ac:dyDescent="0.25">
      <c r="A5" s="166"/>
      <c r="B5" s="166"/>
      <c r="C5" s="455" t="s">
        <v>18</v>
      </c>
      <c r="D5" s="456"/>
      <c r="E5" s="437" t="s">
        <v>317</v>
      </c>
      <c r="F5" s="438"/>
      <c r="G5" s="438"/>
      <c r="H5" s="438"/>
      <c r="I5" s="439"/>
      <c r="J5" s="443">
        <v>10</v>
      </c>
      <c r="K5" s="443">
        <f>IF(vzorec!D5=TRUE,10,0)</f>
        <v>0</v>
      </c>
    </row>
    <row r="6" spans="1:11" ht="15.75" customHeight="1" thickBot="1" x14ac:dyDescent="0.3">
      <c r="A6" s="167"/>
      <c r="B6" s="167"/>
      <c r="C6" s="230"/>
      <c r="D6" s="232"/>
      <c r="E6" s="440"/>
      <c r="F6" s="441"/>
      <c r="G6" s="441"/>
      <c r="H6" s="441"/>
      <c r="I6" s="442"/>
      <c r="J6" s="444"/>
      <c r="K6" s="469"/>
    </row>
    <row r="7" spans="1:11" ht="15.75" customHeight="1" x14ac:dyDescent="0.25">
      <c r="A7" s="165" t="s">
        <v>44</v>
      </c>
      <c r="B7" s="165" t="s">
        <v>151</v>
      </c>
      <c r="C7" s="165" t="s">
        <v>38</v>
      </c>
      <c r="D7" s="216" t="s">
        <v>152</v>
      </c>
      <c r="E7" s="217"/>
      <c r="F7" s="295"/>
      <c r="G7" s="245" t="s">
        <v>253</v>
      </c>
      <c r="H7" s="221"/>
      <c r="I7" s="452" t="s">
        <v>149</v>
      </c>
      <c r="J7" s="82">
        <v>3</v>
      </c>
      <c r="K7" s="46">
        <f>IF(vzorec!D7=TRUE,3,0)</f>
        <v>0</v>
      </c>
    </row>
    <row r="8" spans="1:11" ht="15.75" customHeight="1" x14ac:dyDescent="0.25">
      <c r="A8" s="166"/>
      <c r="B8" s="417"/>
      <c r="C8" s="166"/>
      <c r="D8" s="218"/>
      <c r="E8" s="349"/>
      <c r="F8" s="219"/>
      <c r="G8" s="198" t="s">
        <v>254</v>
      </c>
      <c r="H8" s="226"/>
      <c r="I8" s="446"/>
      <c r="J8" s="83">
        <v>0</v>
      </c>
      <c r="K8" s="44">
        <f>IF(vzorec!D8=TRUE,0,0)</f>
        <v>0</v>
      </c>
    </row>
    <row r="9" spans="1:11" ht="15.75" customHeight="1" x14ac:dyDescent="0.25">
      <c r="A9" s="166"/>
      <c r="B9" s="417"/>
      <c r="C9" s="166"/>
      <c r="D9" s="218"/>
      <c r="E9" s="338"/>
      <c r="F9" s="219"/>
      <c r="G9" s="227" t="s">
        <v>255</v>
      </c>
      <c r="H9" s="229"/>
      <c r="I9" s="448"/>
      <c r="J9" s="85">
        <v>2</v>
      </c>
      <c r="K9" s="56">
        <f>IF(vzorec!D9=TRUE,2,0)</f>
        <v>0</v>
      </c>
    </row>
    <row r="10" spans="1:11" ht="15.75" customHeight="1" x14ac:dyDescent="0.25">
      <c r="A10" s="166"/>
      <c r="B10" s="417"/>
      <c r="C10" s="312" t="s">
        <v>40</v>
      </c>
      <c r="D10" s="246" t="s">
        <v>153</v>
      </c>
      <c r="E10" s="250"/>
      <c r="F10" s="247"/>
      <c r="G10" s="246" t="s">
        <v>253</v>
      </c>
      <c r="H10" s="247"/>
      <c r="I10" s="445" t="s">
        <v>149</v>
      </c>
      <c r="J10" s="86">
        <v>3</v>
      </c>
      <c r="K10" s="59">
        <f>IF(vzorec!D10=TRUE,3,0)</f>
        <v>0</v>
      </c>
    </row>
    <row r="11" spans="1:11" ht="15.75" customHeight="1" x14ac:dyDescent="0.25">
      <c r="A11" s="166"/>
      <c r="B11" s="417"/>
      <c r="C11" s="223"/>
      <c r="D11" s="198"/>
      <c r="E11" s="225"/>
      <c r="F11" s="226"/>
      <c r="G11" s="198" t="s">
        <v>254</v>
      </c>
      <c r="H11" s="226"/>
      <c r="I11" s="446"/>
      <c r="J11" s="83">
        <v>0</v>
      </c>
      <c r="K11" s="44">
        <f>IF(vzorec!D11=TRUE,0,0)</f>
        <v>0</v>
      </c>
    </row>
    <row r="12" spans="1:11" ht="15.75" customHeight="1" x14ac:dyDescent="0.25">
      <c r="A12" s="166"/>
      <c r="B12" s="417"/>
      <c r="C12" s="274"/>
      <c r="D12" s="275"/>
      <c r="E12" s="276"/>
      <c r="F12" s="277"/>
      <c r="G12" s="275" t="s">
        <v>255</v>
      </c>
      <c r="H12" s="277"/>
      <c r="I12" s="447"/>
      <c r="J12" s="87">
        <v>2</v>
      </c>
      <c r="K12" s="60">
        <f>IF(vzorec!D12=TRUE,2,0)</f>
        <v>0</v>
      </c>
    </row>
    <row r="13" spans="1:11" ht="15.75" customHeight="1" x14ac:dyDescent="0.25">
      <c r="A13" s="166"/>
      <c r="B13" s="449" t="s">
        <v>328</v>
      </c>
      <c r="C13" s="312" t="s">
        <v>62</v>
      </c>
      <c r="D13" s="246" t="s">
        <v>154</v>
      </c>
      <c r="E13" s="250"/>
      <c r="F13" s="247"/>
      <c r="G13" s="246" t="s">
        <v>253</v>
      </c>
      <c r="H13" s="247"/>
      <c r="I13" s="445" t="s">
        <v>149</v>
      </c>
      <c r="J13" s="86">
        <v>3</v>
      </c>
      <c r="K13" s="59">
        <f>IF(vzorec!D13=TRUE,3,0)</f>
        <v>0</v>
      </c>
    </row>
    <row r="14" spans="1:11" ht="15.75" customHeight="1" x14ac:dyDescent="0.25">
      <c r="A14" s="166"/>
      <c r="B14" s="450"/>
      <c r="C14" s="223"/>
      <c r="D14" s="198"/>
      <c r="E14" s="225"/>
      <c r="F14" s="226"/>
      <c r="G14" s="198" t="s">
        <v>254</v>
      </c>
      <c r="H14" s="226"/>
      <c r="I14" s="446"/>
      <c r="J14" s="83">
        <v>0</v>
      </c>
      <c r="K14" s="44">
        <f>IF(vzorec!D14=TRUE,0,0)</f>
        <v>0</v>
      </c>
    </row>
    <row r="15" spans="1:11" ht="15.75" customHeight="1" x14ac:dyDescent="0.25">
      <c r="A15" s="166"/>
      <c r="B15" s="450"/>
      <c r="C15" s="224"/>
      <c r="D15" s="227"/>
      <c r="E15" s="228"/>
      <c r="F15" s="229"/>
      <c r="G15" s="227" t="s">
        <v>256</v>
      </c>
      <c r="H15" s="229"/>
      <c r="I15" s="448"/>
      <c r="J15" s="85">
        <v>2</v>
      </c>
      <c r="K15" s="56">
        <f>IF(vzorec!D15=TRUE,2,0)</f>
        <v>0</v>
      </c>
    </row>
    <row r="16" spans="1:11" ht="15.75" customHeight="1" x14ac:dyDescent="0.25">
      <c r="A16" s="166"/>
      <c r="B16" s="450"/>
      <c r="C16" s="312" t="s">
        <v>70</v>
      </c>
      <c r="D16" s="246" t="s">
        <v>155</v>
      </c>
      <c r="E16" s="250"/>
      <c r="F16" s="247"/>
      <c r="G16" s="246" t="s">
        <v>253</v>
      </c>
      <c r="H16" s="247"/>
      <c r="I16" s="445" t="s">
        <v>149</v>
      </c>
      <c r="J16" s="86">
        <v>3</v>
      </c>
      <c r="K16" s="59">
        <f>IF(vzorec!D16=TRUE,3,0)</f>
        <v>0</v>
      </c>
    </row>
    <row r="17" spans="1:11" ht="15.75" customHeight="1" x14ac:dyDescent="0.25">
      <c r="A17" s="166"/>
      <c r="B17" s="450"/>
      <c r="C17" s="223"/>
      <c r="D17" s="198"/>
      <c r="E17" s="225"/>
      <c r="F17" s="226"/>
      <c r="G17" s="198" t="s">
        <v>254</v>
      </c>
      <c r="H17" s="226"/>
      <c r="I17" s="446"/>
      <c r="J17" s="83">
        <v>0</v>
      </c>
      <c r="K17" s="44">
        <f>IF(vzorec!D17=TRUE,0,0)</f>
        <v>0</v>
      </c>
    </row>
    <row r="18" spans="1:11" ht="15.75" customHeight="1" x14ac:dyDescent="0.25">
      <c r="A18" s="166"/>
      <c r="B18" s="450"/>
      <c r="C18" s="274"/>
      <c r="D18" s="275"/>
      <c r="E18" s="276"/>
      <c r="F18" s="277"/>
      <c r="G18" s="275" t="s">
        <v>257</v>
      </c>
      <c r="H18" s="277"/>
      <c r="I18" s="447"/>
      <c r="J18" s="87">
        <v>2</v>
      </c>
      <c r="K18" s="60">
        <f>IF(vzorec!D18=TRUE,2,0)</f>
        <v>0</v>
      </c>
    </row>
    <row r="19" spans="1:11" ht="15.75" customHeight="1" x14ac:dyDescent="0.25">
      <c r="A19" s="166"/>
      <c r="B19" s="450"/>
      <c r="C19" s="312" t="s">
        <v>72</v>
      </c>
      <c r="D19" s="246" t="s">
        <v>156</v>
      </c>
      <c r="E19" s="250"/>
      <c r="F19" s="247"/>
      <c r="G19" s="246" t="s">
        <v>253</v>
      </c>
      <c r="H19" s="247"/>
      <c r="I19" s="445" t="s">
        <v>149</v>
      </c>
      <c r="J19" s="86">
        <v>3</v>
      </c>
      <c r="K19" s="59">
        <f>IF(vzorec!D19=TRUE,3,0)</f>
        <v>0</v>
      </c>
    </row>
    <row r="20" spans="1:11" ht="15.75" customHeight="1" x14ac:dyDescent="0.25">
      <c r="A20" s="166"/>
      <c r="B20" s="450"/>
      <c r="C20" s="223"/>
      <c r="D20" s="198"/>
      <c r="E20" s="225"/>
      <c r="F20" s="226"/>
      <c r="G20" s="198" t="s">
        <v>254</v>
      </c>
      <c r="H20" s="226"/>
      <c r="I20" s="446"/>
      <c r="J20" s="83">
        <v>0</v>
      </c>
      <c r="K20" s="44">
        <f>IF(vzorec!D20=TRUE,0,0)</f>
        <v>0</v>
      </c>
    </row>
    <row r="21" spans="1:11" ht="15.75" customHeight="1" x14ac:dyDescent="0.25">
      <c r="A21" s="166"/>
      <c r="B21" s="450"/>
      <c r="C21" s="224"/>
      <c r="D21" s="227"/>
      <c r="E21" s="228"/>
      <c r="F21" s="229"/>
      <c r="G21" s="227" t="s">
        <v>256</v>
      </c>
      <c r="H21" s="229"/>
      <c r="I21" s="448"/>
      <c r="J21" s="85">
        <v>2</v>
      </c>
      <c r="K21" s="56">
        <f>IF(vzorec!D21=TRUE,2,0)</f>
        <v>0</v>
      </c>
    </row>
    <row r="22" spans="1:11" ht="15.75" customHeight="1" x14ac:dyDescent="0.25">
      <c r="A22" s="166"/>
      <c r="B22" s="450"/>
      <c r="C22" s="312" t="s">
        <v>74</v>
      </c>
      <c r="D22" s="246" t="s">
        <v>282</v>
      </c>
      <c r="E22" s="250"/>
      <c r="F22" s="247"/>
      <c r="G22" s="246" t="s">
        <v>253</v>
      </c>
      <c r="H22" s="247"/>
      <c r="I22" s="445" t="s">
        <v>149</v>
      </c>
      <c r="J22" s="86">
        <v>3</v>
      </c>
      <c r="K22" s="59">
        <f>IF(vzorec!D22=TRUE,3,0)</f>
        <v>0</v>
      </c>
    </row>
    <row r="23" spans="1:11" ht="15.75" customHeight="1" x14ac:dyDescent="0.25">
      <c r="A23" s="166"/>
      <c r="B23" s="450"/>
      <c r="C23" s="223"/>
      <c r="D23" s="198"/>
      <c r="E23" s="225"/>
      <c r="F23" s="226"/>
      <c r="G23" s="198" t="s">
        <v>254</v>
      </c>
      <c r="H23" s="226"/>
      <c r="I23" s="446"/>
      <c r="J23" s="83">
        <v>0</v>
      </c>
      <c r="K23" s="44">
        <f>IF(vzorec!D23=TRUE,0,0)</f>
        <v>0</v>
      </c>
    </row>
    <row r="24" spans="1:11" ht="15.75" customHeight="1" x14ac:dyDescent="0.25">
      <c r="A24" s="166"/>
      <c r="B24" s="450"/>
      <c r="C24" s="274"/>
      <c r="D24" s="275"/>
      <c r="E24" s="276"/>
      <c r="F24" s="277"/>
      <c r="G24" s="275" t="s">
        <v>256</v>
      </c>
      <c r="H24" s="277"/>
      <c r="I24" s="447"/>
      <c r="J24" s="87">
        <v>2</v>
      </c>
      <c r="K24" s="60">
        <f>IF(vzorec!D24=TRUE,2,0)</f>
        <v>0</v>
      </c>
    </row>
    <row r="25" spans="1:11" ht="15.75" customHeight="1" x14ac:dyDescent="0.25">
      <c r="A25" s="166"/>
      <c r="B25" s="450"/>
      <c r="C25" s="312" t="s">
        <v>80</v>
      </c>
      <c r="D25" s="246" t="s">
        <v>157</v>
      </c>
      <c r="E25" s="250"/>
      <c r="F25" s="247"/>
      <c r="G25" s="246" t="s">
        <v>253</v>
      </c>
      <c r="H25" s="247"/>
      <c r="I25" s="445" t="s">
        <v>149</v>
      </c>
      <c r="J25" s="86">
        <v>3</v>
      </c>
      <c r="K25" s="59">
        <f>IF(vzorec!D25=TRUE,3,0)</f>
        <v>0</v>
      </c>
    </row>
    <row r="26" spans="1:11" ht="15.75" customHeight="1" x14ac:dyDescent="0.25">
      <c r="A26" s="166"/>
      <c r="B26" s="450"/>
      <c r="C26" s="223"/>
      <c r="D26" s="198"/>
      <c r="E26" s="225"/>
      <c r="F26" s="226"/>
      <c r="G26" s="198" t="s">
        <v>254</v>
      </c>
      <c r="H26" s="226"/>
      <c r="I26" s="446"/>
      <c r="J26" s="83">
        <v>0</v>
      </c>
      <c r="K26" s="44">
        <f>IF(vzorec!D26=TRUE,0,0)</f>
        <v>0</v>
      </c>
    </row>
    <row r="27" spans="1:11" ht="15.75" customHeight="1" thickBot="1" x14ac:dyDescent="0.3">
      <c r="A27" s="167"/>
      <c r="B27" s="451"/>
      <c r="C27" s="470"/>
      <c r="D27" s="248"/>
      <c r="E27" s="388"/>
      <c r="F27" s="249"/>
      <c r="G27" s="248" t="s">
        <v>256</v>
      </c>
      <c r="H27" s="249"/>
      <c r="I27" s="471"/>
      <c r="J27" s="84">
        <v>2</v>
      </c>
      <c r="K27" s="47">
        <f>IF(vzorec!D27=TRUE,2,0)</f>
        <v>0</v>
      </c>
    </row>
    <row r="28" spans="1:11" ht="15.75" customHeight="1" x14ac:dyDescent="0.25">
      <c r="A28" s="165" t="s">
        <v>63</v>
      </c>
      <c r="B28" s="165" t="s">
        <v>158</v>
      </c>
      <c r="C28" s="38" t="s">
        <v>36</v>
      </c>
      <c r="D28" s="245" t="s">
        <v>159</v>
      </c>
      <c r="E28" s="411"/>
      <c r="F28" s="411"/>
      <c r="G28" s="88"/>
      <c r="H28" s="220" t="s">
        <v>160</v>
      </c>
      <c r="I28" s="412"/>
      <c r="J28" s="82">
        <v>2</v>
      </c>
      <c r="K28" s="46">
        <f>IF(vzorec!D28=TRUE,2,0)</f>
        <v>0</v>
      </c>
    </row>
    <row r="29" spans="1:11" ht="15.75" customHeight="1" x14ac:dyDescent="0.25">
      <c r="A29" s="166"/>
      <c r="B29" s="166"/>
      <c r="C29" s="39" t="s">
        <v>38</v>
      </c>
      <c r="D29" s="198" t="s">
        <v>161</v>
      </c>
      <c r="E29" s="225"/>
      <c r="F29" s="225"/>
      <c r="G29" s="225"/>
      <c r="H29" s="225"/>
      <c r="I29" s="226"/>
      <c r="J29" s="83">
        <v>5</v>
      </c>
      <c r="K29" s="44">
        <f>IF(vzorec!D29=TRUE,5,0)</f>
        <v>0</v>
      </c>
    </row>
    <row r="30" spans="1:11" ht="15.75" customHeight="1" thickBot="1" x14ac:dyDescent="0.3">
      <c r="A30" s="167"/>
      <c r="B30" s="167"/>
      <c r="C30" s="22" t="s">
        <v>40</v>
      </c>
      <c r="D30" s="248" t="s">
        <v>162</v>
      </c>
      <c r="E30" s="388"/>
      <c r="F30" s="388"/>
      <c r="G30" s="388"/>
      <c r="H30" s="388"/>
      <c r="I30" s="249"/>
      <c r="J30" s="84">
        <v>5</v>
      </c>
      <c r="K30" s="47">
        <f>IF(vzorec!D30=TRUE,5,0)</f>
        <v>0</v>
      </c>
    </row>
    <row r="31" spans="1:11" ht="15.75" customHeight="1" x14ac:dyDescent="0.25">
      <c r="A31" s="165" t="s">
        <v>122</v>
      </c>
      <c r="B31" s="165" t="s">
        <v>302</v>
      </c>
      <c r="C31" s="216" t="s">
        <v>4</v>
      </c>
      <c r="D31" s="295"/>
      <c r="E31" s="38" t="s">
        <v>36</v>
      </c>
      <c r="F31" s="245" t="s">
        <v>163</v>
      </c>
      <c r="G31" s="220"/>
      <c r="H31" s="220"/>
      <c r="I31" s="221"/>
      <c r="J31" s="82">
        <v>2</v>
      </c>
      <c r="K31" s="46">
        <f>IF(AND(vzorec!D31=TRUE,OR(vzorec!B39=TRUE,vzorec!D46=TRUE,vzorec!D47=TRUE,vzorec!D48=TRUE)),2,0)</f>
        <v>0</v>
      </c>
    </row>
    <row r="32" spans="1:11" ht="15.75" customHeight="1" x14ac:dyDescent="0.25">
      <c r="A32" s="166"/>
      <c r="B32" s="166"/>
      <c r="C32" s="218"/>
      <c r="D32" s="219"/>
      <c r="E32" s="39" t="s">
        <v>38</v>
      </c>
      <c r="F32" s="198" t="s">
        <v>271</v>
      </c>
      <c r="G32" s="225"/>
      <c r="H32" s="225"/>
      <c r="I32" s="226"/>
      <c r="J32" s="83">
        <v>5</v>
      </c>
      <c r="K32" s="44">
        <f>IF(AND(vzorec!D32=TRUE,OR(vzorec!B39=TRUE,vzorec!D46=TRUE,vzorec!D47=TRUE,vzorec!D48=TRUE)),5,0)</f>
        <v>0</v>
      </c>
    </row>
    <row r="33" spans="1:11" ht="15.75" customHeight="1" x14ac:dyDescent="0.25">
      <c r="A33" s="166"/>
      <c r="B33" s="166"/>
      <c r="C33" s="218"/>
      <c r="D33" s="219"/>
      <c r="E33" s="40" t="s">
        <v>40</v>
      </c>
      <c r="F33" s="227" t="s">
        <v>272</v>
      </c>
      <c r="G33" s="228"/>
      <c r="H33" s="228"/>
      <c r="I33" s="229"/>
      <c r="J33" s="85">
        <v>10</v>
      </c>
      <c r="K33" s="56">
        <f>IF(AND(vzorec!D33=TRUE,OR(vzorec!B39=TRUE,vzorec!D46=TRUE,vzorec!D47=TRUE,vzorec!D48=TRUE)),10,0)</f>
        <v>0</v>
      </c>
    </row>
    <row r="34" spans="1:11" ht="15.75" customHeight="1" thickBot="1" x14ac:dyDescent="0.3">
      <c r="A34" s="166"/>
      <c r="B34" s="166"/>
      <c r="C34" s="317" t="s">
        <v>18</v>
      </c>
      <c r="D34" s="336"/>
      <c r="E34" s="336"/>
      <c r="F34" s="336"/>
      <c r="G34" s="336"/>
      <c r="H34" s="336"/>
      <c r="I34" s="337"/>
      <c r="J34" s="94">
        <v>0</v>
      </c>
      <c r="K34" s="92">
        <f>IF(vzorec!D34=TRUE,0,0)</f>
        <v>0</v>
      </c>
    </row>
    <row r="35" spans="1:11" s="119" customFormat="1" ht="15.75" customHeight="1" thickTop="1" x14ac:dyDescent="0.25">
      <c r="A35" s="417"/>
      <c r="B35" s="260" t="s">
        <v>341</v>
      </c>
      <c r="C35" s="422"/>
      <c r="D35" s="423"/>
      <c r="E35" s="139" t="s">
        <v>36</v>
      </c>
      <c r="F35" s="428" t="s">
        <v>304</v>
      </c>
      <c r="G35" s="429"/>
      <c r="H35" s="429"/>
      <c r="I35" s="429"/>
      <c r="J35" s="429"/>
      <c r="K35" s="430"/>
    </row>
    <row r="36" spans="1:11" s="119" customFormat="1" ht="15.75" customHeight="1" x14ac:dyDescent="0.25">
      <c r="A36" s="417"/>
      <c r="B36" s="420"/>
      <c r="C36" s="424"/>
      <c r="D36" s="425"/>
      <c r="E36" s="137" t="s">
        <v>38</v>
      </c>
      <c r="F36" s="254" t="s">
        <v>305</v>
      </c>
      <c r="G36" s="201"/>
      <c r="H36" s="201"/>
      <c r="I36" s="201"/>
      <c r="J36" s="201"/>
      <c r="K36" s="431"/>
    </row>
    <row r="37" spans="1:11" s="119" customFormat="1" ht="15.75" customHeight="1" x14ac:dyDescent="0.25">
      <c r="A37" s="417"/>
      <c r="B37" s="420"/>
      <c r="C37" s="424"/>
      <c r="D37" s="425"/>
      <c r="E37" s="137" t="s">
        <v>40</v>
      </c>
      <c r="F37" s="254" t="s">
        <v>306</v>
      </c>
      <c r="G37" s="201"/>
      <c r="H37" s="201"/>
      <c r="I37" s="201"/>
      <c r="J37" s="201"/>
      <c r="K37" s="431"/>
    </row>
    <row r="38" spans="1:11" s="119" customFormat="1" ht="15.75" customHeight="1" thickBot="1" x14ac:dyDescent="0.3">
      <c r="A38" s="435"/>
      <c r="B38" s="421"/>
      <c r="C38" s="426"/>
      <c r="D38" s="427"/>
      <c r="E38" s="138" t="s">
        <v>42</v>
      </c>
      <c r="F38" s="432" t="s">
        <v>303</v>
      </c>
      <c r="G38" s="433"/>
      <c r="H38" s="433"/>
      <c r="I38" s="433"/>
      <c r="J38" s="433"/>
      <c r="K38" s="434"/>
    </row>
    <row r="39" spans="1:11" ht="15.75" customHeight="1" x14ac:dyDescent="0.25">
      <c r="A39" s="165" t="s">
        <v>133</v>
      </c>
      <c r="B39" s="165" t="s">
        <v>281</v>
      </c>
      <c r="C39" s="245" t="s">
        <v>4</v>
      </c>
      <c r="D39" s="221"/>
      <c r="E39" s="245" t="s">
        <v>164</v>
      </c>
      <c r="F39" s="220"/>
      <c r="G39" s="221"/>
      <c r="H39" s="245" t="s">
        <v>165</v>
      </c>
      <c r="I39" s="221"/>
      <c r="J39" s="416">
        <v>8</v>
      </c>
      <c r="K39" s="416">
        <f>IF(vzorec!D35=TRUE,8,0)</f>
        <v>0</v>
      </c>
    </row>
    <row r="40" spans="1:11" ht="15.75" customHeight="1" x14ac:dyDescent="0.25">
      <c r="A40" s="166"/>
      <c r="B40" s="166"/>
      <c r="C40" s="198"/>
      <c r="D40" s="226"/>
      <c r="E40" s="292"/>
      <c r="F40" s="418"/>
      <c r="G40" s="293"/>
      <c r="H40" s="292"/>
      <c r="I40" s="293"/>
      <c r="J40" s="436"/>
      <c r="K40" s="417"/>
    </row>
    <row r="41" spans="1:11" ht="15.75" customHeight="1" x14ac:dyDescent="0.25">
      <c r="A41" s="166"/>
      <c r="B41" s="166"/>
      <c r="C41" s="198"/>
      <c r="D41" s="226"/>
      <c r="E41" s="292"/>
      <c r="F41" s="418"/>
      <c r="G41" s="293"/>
      <c r="H41" s="292"/>
      <c r="I41" s="293"/>
      <c r="J41" s="436"/>
      <c r="K41" s="417"/>
    </row>
    <row r="42" spans="1:11" ht="15.75" customHeight="1" x14ac:dyDescent="0.25">
      <c r="A42" s="166"/>
      <c r="B42" s="166"/>
      <c r="C42" s="227"/>
      <c r="D42" s="229"/>
      <c r="E42" s="334"/>
      <c r="F42" s="419"/>
      <c r="G42" s="335"/>
      <c r="H42" s="334"/>
      <c r="I42" s="335"/>
      <c r="J42" s="436"/>
      <c r="K42" s="417"/>
    </row>
    <row r="43" spans="1:11" ht="15.75" customHeight="1" x14ac:dyDescent="0.25">
      <c r="A43" s="166"/>
      <c r="B43" s="166"/>
      <c r="C43" s="246" t="s">
        <v>18</v>
      </c>
      <c r="D43" s="247"/>
      <c r="E43" s="36" t="s">
        <v>36</v>
      </c>
      <c r="F43" s="246" t="s">
        <v>166</v>
      </c>
      <c r="G43" s="250"/>
      <c r="H43" s="250"/>
      <c r="I43" s="247"/>
      <c r="J43" s="86">
        <v>6</v>
      </c>
      <c r="K43" s="86">
        <f>IF(vzorec!D39=TRUE,6,0)</f>
        <v>0</v>
      </c>
    </row>
    <row r="44" spans="1:11" ht="15.75" customHeight="1" thickBot="1" x14ac:dyDescent="0.3">
      <c r="A44" s="167"/>
      <c r="B44" s="167"/>
      <c r="C44" s="248"/>
      <c r="D44" s="249"/>
      <c r="E44" s="37" t="s">
        <v>38</v>
      </c>
      <c r="F44" s="248" t="s">
        <v>167</v>
      </c>
      <c r="G44" s="388"/>
      <c r="H44" s="388"/>
      <c r="I44" s="249"/>
      <c r="J44" s="84">
        <v>0</v>
      </c>
      <c r="K44" s="84">
        <f>IF(vzorec!D40=TRUE,0,0)</f>
        <v>0</v>
      </c>
    </row>
    <row r="45" spans="1:11" ht="15.75" customHeight="1" x14ac:dyDescent="0.25">
      <c r="A45" s="165" t="s">
        <v>138</v>
      </c>
      <c r="B45" s="165" t="s">
        <v>168</v>
      </c>
      <c r="C45" s="245" t="s">
        <v>4</v>
      </c>
      <c r="D45" s="221"/>
      <c r="E45" s="33" t="s">
        <v>36</v>
      </c>
      <c r="F45" s="245" t="s">
        <v>169</v>
      </c>
      <c r="G45" s="220"/>
      <c r="H45" s="220"/>
      <c r="I45" s="221"/>
      <c r="J45" s="82">
        <v>6</v>
      </c>
      <c r="K45" s="82">
        <f>IF(vzorec!D41=TRUE,6,0)</f>
        <v>0</v>
      </c>
    </row>
    <row r="46" spans="1:11" ht="15.75" customHeight="1" x14ac:dyDescent="0.25">
      <c r="A46" s="166"/>
      <c r="B46" s="166"/>
      <c r="C46" s="227"/>
      <c r="D46" s="229"/>
      <c r="E46" s="35" t="s">
        <v>38</v>
      </c>
      <c r="F46" s="227" t="s">
        <v>170</v>
      </c>
      <c r="G46" s="228"/>
      <c r="H46" s="228"/>
      <c r="I46" s="229"/>
      <c r="J46" s="85">
        <v>4</v>
      </c>
      <c r="K46" s="85">
        <f>IF(vzorec!D42=TRUE,4,0)</f>
        <v>0</v>
      </c>
    </row>
    <row r="47" spans="1:11" ht="15.75" customHeight="1" x14ac:dyDescent="0.25">
      <c r="A47" s="166"/>
      <c r="B47" s="166"/>
      <c r="C47" s="246" t="s">
        <v>18</v>
      </c>
      <c r="D47" s="247"/>
      <c r="E47" s="36" t="s">
        <v>36</v>
      </c>
      <c r="F47" s="246" t="s">
        <v>171</v>
      </c>
      <c r="G47" s="250"/>
      <c r="H47" s="250"/>
      <c r="I47" s="247"/>
      <c r="J47" s="86">
        <v>2</v>
      </c>
      <c r="K47" s="86">
        <f>IF(vzorec!D43=TRUE,2,0)</f>
        <v>0</v>
      </c>
    </row>
    <row r="48" spans="1:11" ht="15.75" customHeight="1" thickBot="1" x14ac:dyDescent="0.3">
      <c r="A48" s="167"/>
      <c r="B48" s="167"/>
      <c r="C48" s="248"/>
      <c r="D48" s="249"/>
      <c r="E48" s="37" t="s">
        <v>38</v>
      </c>
      <c r="F48" s="248" t="s">
        <v>172</v>
      </c>
      <c r="G48" s="388"/>
      <c r="H48" s="388"/>
      <c r="I48" s="249"/>
      <c r="J48" s="84">
        <v>0</v>
      </c>
      <c r="K48" s="84">
        <f>IF(vzorec!D44=TRUE,0,0)</f>
        <v>0</v>
      </c>
    </row>
    <row r="49" spans="1:11" ht="15.75" customHeight="1" thickBot="1" x14ac:dyDescent="0.3">
      <c r="A49" s="263"/>
      <c r="B49" s="264"/>
      <c r="C49" s="264"/>
      <c r="D49" s="264"/>
      <c r="E49" s="264"/>
      <c r="F49" s="264"/>
      <c r="G49" s="264"/>
      <c r="H49" s="264"/>
      <c r="I49" s="264"/>
      <c r="J49" s="264"/>
      <c r="K49" s="265"/>
    </row>
    <row r="50" spans="1:11" ht="15.75" customHeight="1" thickBot="1" x14ac:dyDescent="0.3">
      <c r="A50" s="257" t="s">
        <v>85</v>
      </c>
      <c r="B50" s="258"/>
      <c r="C50" s="258"/>
      <c r="D50" s="258"/>
      <c r="E50" s="258"/>
      <c r="F50" s="258"/>
      <c r="G50" s="258"/>
      <c r="H50" s="258"/>
      <c r="I50" s="259"/>
      <c r="J50" s="15">
        <v>60</v>
      </c>
      <c r="K50" s="15">
        <f>SUM(K3:K48)</f>
        <v>0</v>
      </c>
    </row>
    <row r="51" spans="1:11" ht="15.75" customHeight="1" x14ac:dyDescent="0.25">
      <c r="A51" s="268"/>
      <c r="B51" s="268"/>
      <c r="C51" s="268"/>
      <c r="D51" s="268"/>
      <c r="E51" s="268"/>
      <c r="F51" s="268"/>
      <c r="G51" s="268"/>
      <c r="H51" s="268"/>
      <c r="I51" s="268"/>
      <c r="J51" s="268"/>
      <c r="K51" s="268"/>
    </row>
  </sheetData>
  <sheetProtection algorithmName="SHA-512" hashValue="oeC1VnnEEL8PUd46xR3hJq9t1hb54l4jzM6R2FMO9JCJ7mPkaD8SoEITbHo2VwJXmW9X6NTBCEmcZZzzhxprFA==" saltValue="MDVRfc8d8lddm/Ab1S1p7w==" spinCount="100000" sheet="1" objects="1" scenarios="1" formatCells="0"/>
  <protectedRanges>
    <protectedRange sqref="G3 G28 E40:I42" name="Oblast1"/>
  </protectedRanges>
  <mergeCells count="105">
    <mergeCell ref="A1:K1"/>
    <mergeCell ref="A3:A6"/>
    <mergeCell ref="B3:B6"/>
    <mergeCell ref="A2:K2"/>
    <mergeCell ref="G11:H11"/>
    <mergeCell ref="G8:H8"/>
    <mergeCell ref="G9:H9"/>
    <mergeCell ref="E3:F4"/>
    <mergeCell ref="H3:I4"/>
    <mergeCell ref="G3:G4"/>
    <mergeCell ref="D7:F9"/>
    <mergeCell ref="G7:H7"/>
    <mergeCell ref="K3:K4"/>
    <mergeCell ref="K5:K6"/>
    <mergeCell ref="B7:B12"/>
    <mergeCell ref="C5:D6"/>
    <mergeCell ref="J3:J4"/>
    <mergeCell ref="A7:A27"/>
    <mergeCell ref="C25:C27"/>
    <mergeCell ref="D25:F27"/>
    <mergeCell ref="G25:H25"/>
    <mergeCell ref="I25:I27"/>
    <mergeCell ref="G26:H26"/>
    <mergeCell ref="G27:H27"/>
    <mergeCell ref="A45:A48"/>
    <mergeCell ref="C45:D46"/>
    <mergeCell ref="F45:I45"/>
    <mergeCell ref="F46:I46"/>
    <mergeCell ref="C47:D48"/>
    <mergeCell ref="F47:I47"/>
    <mergeCell ref="F48:I48"/>
    <mergeCell ref="E40:G40"/>
    <mergeCell ref="H40:I40"/>
    <mergeCell ref="C43:D44"/>
    <mergeCell ref="B39:B44"/>
    <mergeCell ref="C39:D42"/>
    <mergeCell ref="E39:G39"/>
    <mergeCell ref="F44:I44"/>
    <mergeCell ref="H39:I39"/>
    <mergeCell ref="D29:I29"/>
    <mergeCell ref="D30:I30"/>
    <mergeCell ref="C31:D33"/>
    <mergeCell ref="G12:H12"/>
    <mergeCell ref="G17:H17"/>
    <mergeCell ref="C3:D4"/>
    <mergeCell ref="F32:I32"/>
    <mergeCell ref="F33:I33"/>
    <mergeCell ref="C34:I34"/>
    <mergeCell ref="D28:F28"/>
    <mergeCell ref="I13:I15"/>
    <mergeCell ref="G15:H15"/>
    <mergeCell ref="G18:H18"/>
    <mergeCell ref="C13:C15"/>
    <mergeCell ref="D13:F15"/>
    <mergeCell ref="G13:H13"/>
    <mergeCell ref="C22:C24"/>
    <mergeCell ref="G22:H22"/>
    <mergeCell ref="I22:I24"/>
    <mergeCell ref="D22:F24"/>
    <mergeCell ref="D19:F21"/>
    <mergeCell ref="G23:H23"/>
    <mergeCell ref="G24:H24"/>
    <mergeCell ref="G19:H19"/>
    <mergeCell ref="B13:B27"/>
    <mergeCell ref="C16:C18"/>
    <mergeCell ref="D16:F18"/>
    <mergeCell ref="G16:H16"/>
    <mergeCell ref="I16:I18"/>
    <mergeCell ref="C19:C21"/>
    <mergeCell ref="C7:C9"/>
    <mergeCell ref="G10:H10"/>
    <mergeCell ref="I7:I9"/>
    <mergeCell ref="E5:I6"/>
    <mergeCell ref="G14:H14"/>
    <mergeCell ref="J5:J6"/>
    <mergeCell ref="I10:I12"/>
    <mergeCell ref="G20:H20"/>
    <mergeCell ref="I19:I21"/>
    <mergeCell ref="G21:H21"/>
    <mergeCell ref="C10:C12"/>
    <mergeCell ref="D10:F12"/>
    <mergeCell ref="A28:A30"/>
    <mergeCell ref="A51:K51"/>
    <mergeCell ref="A49:K49"/>
    <mergeCell ref="H28:I28"/>
    <mergeCell ref="A50:I50"/>
    <mergeCell ref="F31:I31"/>
    <mergeCell ref="F43:I43"/>
    <mergeCell ref="K39:K42"/>
    <mergeCell ref="B28:B30"/>
    <mergeCell ref="B31:B34"/>
    <mergeCell ref="B45:B48"/>
    <mergeCell ref="E41:G41"/>
    <mergeCell ref="H41:I41"/>
    <mergeCell ref="E42:G42"/>
    <mergeCell ref="H42:I42"/>
    <mergeCell ref="A39:A44"/>
    <mergeCell ref="B35:B38"/>
    <mergeCell ref="C35:D38"/>
    <mergeCell ref="F35:K35"/>
    <mergeCell ref="F36:K36"/>
    <mergeCell ref="F37:K37"/>
    <mergeCell ref="F38:K38"/>
    <mergeCell ref="A31:A38"/>
    <mergeCell ref="J39:J42"/>
  </mergeCell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4" name="Check Box 7">
              <controlPr defaultSize="0" autoFill="0" autoLine="0" autoPict="0">
                <anchor moveWithCells="1">
                  <from>
                    <xdr:col>5</xdr:col>
                    <xdr:colOff>590550</xdr:colOff>
                    <xdr:row>5</xdr:row>
                    <xdr:rowOff>190500</xdr:rowOff>
                  </from>
                  <to>
                    <xdr:col>6</xdr:col>
                    <xdr:colOff>190500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5" name="Check Box 8">
              <controlPr defaultSize="0" autoFill="0" autoLine="0" autoPict="0">
                <anchor moveWithCells="1">
                  <from>
                    <xdr:col>5</xdr:col>
                    <xdr:colOff>590550</xdr:colOff>
                    <xdr:row>7</xdr:row>
                    <xdr:rowOff>0</xdr:rowOff>
                  </from>
                  <to>
                    <xdr:col>6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6" name="Check Box 9">
              <controlPr defaultSize="0" autoFill="0" autoLine="0" autoPict="0">
                <anchor moveWithCells="1">
                  <from>
                    <xdr:col>5</xdr:col>
                    <xdr:colOff>590550</xdr:colOff>
                    <xdr:row>8</xdr:row>
                    <xdr:rowOff>0</xdr:rowOff>
                  </from>
                  <to>
                    <xdr:col>6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7" name="Check Box 10">
              <controlPr defaultSize="0" autoFill="0" autoLine="0" autoPict="0">
                <anchor moveWithCells="1">
                  <from>
                    <xdr:col>5</xdr:col>
                    <xdr:colOff>590550</xdr:colOff>
                    <xdr:row>9</xdr:row>
                    <xdr:rowOff>0</xdr:rowOff>
                  </from>
                  <to>
                    <xdr:col>6</xdr:col>
                    <xdr:colOff>190500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8" name="Check Box 11">
              <controlPr defaultSize="0" autoFill="0" autoLine="0" autoPict="0">
                <anchor moveWithCells="1">
                  <from>
                    <xdr:col>5</xdr:col>
                    <xdr:colOff>590550</xdr:colOff>
                    <xdr:row>10</xdr:row>
                    <xdr:rowOff>0</xdr:rowOff>
                  </from>
                  <to>
                    <xdr:col>6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9" name="Check Box 12">
              <controlPr defaultSize="0" autoFill="0" autoLine="0" autoPict="0">
                <anchor moveWithCells="1">
                  <from>
                    <xdr:col>5</xdr:col>
                    <xdr:colOff>590550</xdr:colOff>
                    <xdr:row>11</xdr:row>
                    <xdr:rowOff>0</xdr:rowOff>
                  </from>
                  <to>
                    <xdr:col>6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0" name="Check Box 13">
              <controlPr defaultSize="0" autoFill="0" autoLine="0" autoPict="0">
                <anchor moveWithCells="1">
                  <from>
                    <xdr:col>5</xdr:col>
                    <xdr:colOff>590550</xdr:colOff>
                    <xdr:row>11</xdr:row>
                    <xdr:rowOff>190500</xdr:rowOff>
                  </from>
                  <to>
                    <xdr:col>6</xdr:col>
                    <xdr:colOff>190500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1" name="Check Box 14">
              <controlPr defaultSize="0" autoFill="0" autoLine="0" autoPict="0">
                <anchor moveWithCells="1">
                  <from>
                    <xdr:col>5</xdr:col>
                    <xdr:colOff>590550</xdr:colOff>
                    <xdr:row>12</xdr:row>
                    <xdr:rowOff>0</xdr:rowOff>
                  </from>
                  <to>
                    <xdr:col>6</xdr:col>
                    <xdr:colOff>190500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2" name="Check Box 15">
              <controlPr defaultSize="0" autoFill="0" autoLine="0" autoPict="0">
                <anchor moveWithCells="1">
                  <from>
                    <xdr:col>5</xdr:col>
                    <xdr:colOff>590550</xdr:colOff>
                    <xdr:row>12</xdr:row>
                    <xdr:rowOff>0</xdr:rowOff>
                  </from>
                  <to>
                    <xdr:col>6</xdr:col>
                    <xdr:colOff>190500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3" name="Check Box 16">
              <controlPr defaultSize="0" autoFill="0" autoLine="0" autoPict="0">
                <anchor moveWithCells="1">
                  <from>
                    <xdr:col>5</xdr:col>
                    <xdr:colOff>590550</xdr:colOff>
                    <xdr:row>12</xdr:row>
                    <xdr:rowOff>0</xdr:rowOff>
                  </from>
                  <to>
                    <xdr:col>6</xdr:col>
                    <xdr:colOff>190500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4" name="Check Box 17">
              <controlPr defaultSize="0" autoFill="0" autoLine="0" autoPict="0">
                <anchor moveWithCells="1">
                  <from>
                    <xdr:col>5</xdr:col>
                    <xdr:colOff>590550</xdr:colOff>
                    <xdr:row>13</xdr:row>
                    <xdr:rowOff>0</xdr:rowOff>
                  </from>
                  <to>
                    <xdr:col>6</xdr:col>
                    <xdr:colOff>190500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5" name="Check Box 18">
              <controlPr defaultSize="0" autoFill="0" autoLine="0" autoPict="0">
                <anchor moveWithCells="1">
                  <from>
                    <xdr:col>5</xdr:col>
                    <xdr:colOff>590550</xdr:colOff>
                    <xdr:row>14</xdr:row>
                    <xdr:rowOff>0</xdr:rowOff>
                  </from>
                  <to>
                    <xdr:col>6</xdr:col>
                    <xdr:colOff>190500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6" name="Check Box 19">
              <controlPr defaultSize="0" autoFill="0" autoLine="0" autoPict="0">
                <anchor moveWithCells="1">
                  <from>
                    <xdr:col>5</xdr:col>
                    <xdr:colOff>590550</xdr:colOff>
                    <xdr:row>15</xdr:row>
                    <xdr:rowOff>0</xdr:rowOff>
                  </from>
                  <to>
                    <xdr:col>6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7" name="Check Box 20">
              <controlPr defaultSize="0" autoFill="0" autoLine="0" autoPict="0">
                <anchor moveWithCells="1">
                  <from>
                    <xdr:col>5</xdr:col>
                    <xdr:colOff>590550</xdr:colOff>
                    <xdr:row>15</xdr:row>
                    <xdr:rowOff>190500</xdr:rowOff>
                  </from>
                  <to>
                    <xdr:col>6</xdr:col>
                    <xdr:colOff>190500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8" name="Check Box 21">
              <controlPr defaultSize="0" autoFill="0" autoLine="0" autoPict="0">
                <anchor moveWithCells="1">
                  <from>
                    <xdr:col>5</xdr:col>
                    <xdr:colOff>590550</xdr:colOff>
                    <xdr:row>17</xdr:row>
                    <xdr:rowOff>0</xdr:rowOff>
                  </from>
                  <to>
                    <xdr:col>6</xdr:col>
                    <xdr:colOff>190500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9" name="Check Box 22">
              <controlPr defaultSize="0" autoFill="0" autoLine="0" autoPict="0">
                <anchor moveWithCells="1">
                  <from>
                    <xdr:col>5</xdr:col>
                    <xdr:colOff>590550</xdr:colOff>
                    <xdr:row>17</xdr:row>
                    <xdr:rowOff>190500</xdr:rowOff>
                  </from>
                  <to>
                    <xdr:col>6</xdr:col>
                    <xdr:colOff>190500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0" name="Check Box 23">
              <controlPr defaultSize="0" autoFill="0" autoLine="0" autoPict="0">
                <anchor moveWithCells="1">
                  <from>
                    <xdr:col>5</xdr:col>
                    <xdr:colOff>590550</xdr:colOff>
                    <xdr:row>19</xdr:row>
                    <xdr:rowOff>0</xdr:rowOff>
                  </from>
                  <to>
                    <xdr:col>6</xdr:col>
                    <xdr:colOff>190500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1" name="Check Box 24">
              <controlPr defaultSize="0" autoFill="0" autoLine="0" autoPict="0">
                <anchor moveWithCells="1">
                  <from>
                    <xdr:col>5</xdr:col>
                    <xdr:colOff>590550</xdr:colOff>
                    <xdr:row>20</xdr:row>
                    <xdr:rowOff>0</xdr:rowOff>
                  </from>
                  <to>
                    <xdr:col>6</xdr:col>
                    <xdr:colOff>190500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2" name="Check Box 25">
              <controlPr defaultSize="0" autoFill="0" autoLine="0" autoPict="0">
                <anchor moveWithCells="1">
                  <from>
                    <xdr:col>5</xdr:col>
                    <xdr:colOff>590550</xdr:colOff>
                    <xdr:row>21</xdr:row>
                    <xdr:rowOff>0</xdr:rowOff>
                  </from>
                  <to>
                    <xdr:col>6</xdr:col>
                    <xdr:colOff>190500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3" name="Check Box 26">
              <controlPr defaultSize="0" autoFill="0" autoLine="0" autoPict="0">
                <anchor moveWithCells="1">
                  <from>
                    <xdr:col>5</xdr:col>
                    <xdr:colOff>590550</xdr:colOff>
                    <xdr:row>21</xdr:row>
                    <xdr:rowOff>190500</xdr:rowOff>
                  </from>
                  <to>
                    <xdr:col>6</xdr:col>
                    <xdr:colOff>190500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4" name="Check Box 27">
              <controlPr defaultSize="0" autoFill="0" autoLine="0" autoPict="0">
                <anchor moveWithCells="1">
                  <from>
                    <xdr:col>5</xdr:col>
                    <xdr:colOff>590550</xdr:colOff>
                    <xdr:row>23</xdr:row>
                    <xdr:rowOff>0</xdr:rowOff>
                  </from>
                  <to>
                    <xdr:col>6</xdr:col>
                    <xdr:colOff>190500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5" name="Check Box 28">
              <controlPr defaultSize="0" autoFill="0" autoLine="0" autoPict="0">
                <anchor moveWithCells="1">
                  <from>
                    <xdr:col>5</xdr:col>
                    <xdr:colOff>590550</xdr:colOff>
                    <xdr:row>24</xdr:row>
                    <xdr:rowOff>0</xdr:rowOff>
                  </from>
                  <to>
                    <xdr:col>6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26" name="Check Box 29">
              <controlPr defaultSize="0" autoFill="0" autoLine="0" autoPict="0">
                <anchor moveWithCells="1">
                  <from>
                    <xdr:col>5</xdr:col>
                    <xdr:colOff>590550</xdr:colOff>
                    <xdr:row>24</xdr:row>
                    <xdr:rowOff>0</xdr:rowOff>
                  </from>
                  <to>
                    <xdr:col>6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27" name="Check Box 30">
              <controlPr defaultSize="0" autoFill="0" autoLine="0" autoPict="0">
                <anchor moveWithCells="1">
                  <from>
                    <xdr:col>5</xdr:col>
                    <xdr:colOff>590550</xdr:colOff>
                    <xdr:row>24</xdr:row>
                    <xdr:rowOff>0</xdr:rowOff>
                  </from>
                  <to>
                    <xdr:col>6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28" name="Check Box 31">
              <controlPr defaultSize="0" autoFill="0" autoLine="0" autoPict="0">
                <anchor moveWithCells="1">
                  <from>
                    <xdr:col>5</xdr:col>
                    <xdr:colOff>590550</xdr:colOff>
                    <xdr:row>24</xdr:row>
                    <xdr:rowOff>0</xdr:rowOff>
                  </from>
                  <to>
                    <xdr:col>6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29" name="Check Box 32">
              <controlPr defaultSize="0" autoFill="0" autoLine="0" autoPict="0">
                <anchor moveWithCells="1">
                  <from>
                    <xdr:col>5</xdr:col>
                    <xdr:colOff>590550</xdr:colOff>
                    <xdr:row>24</xdr:row>
                    <xdr:rowOff>0</xdr:rowOff>
                  </from>
                  <to>
                    <xdr:col>6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0" name="Check Box 33">
              <controlPr defaultSize="0" autoFill="0" autoLine="0" autoPict="0">
                <anchor moveWithCells="1">
                  <from>
                    <xdr:col>5</xdr:col>
                    <xdr:colOff>590550</xdr:colOff>
                    <xdr:row>24</xdr:row>
                    <xdr:rowOff>0</xdr:rowOff>
                  </from>
                  <to>
                    <xdr:col>6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1" name="Check Box 34">
              <controlPr defaultSize="0" autoFill="0" autoLine="0" autoPict="0">
                <anchor moveWithCells="1">
                  <from>
                    <xdr:col>5</xdr:col>
                    <xdr:colOff>590550</xdr:colOff>
                    <xdr:row>24</xdr:row>
                    <xdr:rowOff>0</xdr:rowOff>
                  </from>
                  <to>
                    <xdr:col>6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2" name="Check Box 36">
              <controlPr defaultSize="0" autoFill="0" autoLine="0" autoPict="0">
                <anchor moveWithCells="1">
                  <from>
                    <xdr:col>5</xdr:col>
                    <xdr:colOff>590550</xdr:colOff>
                    <xdr:row>25</xdr:row>
                    <xdr:rowOff>0</xdr:rowOff>
                  </from>
                  <to>
                    <xdr:col>6</xdr:col>
                    <xdr:colOff>190500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33" name="Check Box 37">
              <controlPr defaultSize="0" autoFill="0" autoLine="0" autoPict="0">
                <anchor moveWithCells="1">
                  <from>
                    <xdr:col>5</xdr:col>
                    <xdr:colOff>590550</xdr:colOff>
                    <xdr:row>26</xdr:row>
                    <xdr:rowOff>0</xdr:rowOff>
                  </from>
                  <to>
                    <xdr:col>6</xdr:col>
                    <xdr:colOff>190500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34" name="Check Box 38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104775</xdr:rowOff>
                  </from>
                  <to>
                    <xdr:col>3</xdr:col>
                    <xdr:colOff>209550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35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95250</xdr:rowOff>
                  </from>
                  <to>
                    <xdr:col>3</xdr:col>
                    <xdr:colOff>209550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36" name="Check Box 51">
              <controlPr defaultSize="0" autoFill="0" autoLine="0" autoPict="0">
                <anchor moveWithCells="1">
                  <from>
                    <xdr:col>2</xdr:col>
                    <xdr:colOff>104775</xdr:colOff>
                    <xdr:row>27</xdr:row>
                    <xdr:rowOff>0</xdr:rowOff>
                  </from>
                  <to>
                    <xdr:col>3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37" name="Check Box 52">
              <controlPr defaultSize="0" autoFill="0" autoLine="0" autoPict="0">
                <anchor moveWithCells="1">
                  <from>
                    <xdr:col>2</xdr:col>
                    <xdr:colOff>104775</xdr:colOff>
                    <xdr:row>28</xdr:row>
                    <xdr:rowOff>0</xdr:rowOff>
                  </from>
                  <to>
                    <xdr:col>3</xdr:col>
                    <xdr:colOff>19050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38" name="Check Box 53">
              <controlPr defaultSize="0" autoFill="0" autoLine="0" autoPict="0">
                <anchor moveWithCells="1">
                  <from>
                    <xdr:col>2</xdr:col>
                    <xdr:colOff>104775</xdr:colOff>
                    <xdr:row>29</xdr:row>
                    <xdr:rowOff>0</xdr:rowOff>
                  </from>
                  <to>
                    <xdr:col>3</xdr:col>
                    <xdr:colOff>19050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39" name="Check Box 54">
              <controlPr defaultSize="0" autoFill="0" autoLine="0" autoPict="0">
                <anchor moveWithCells="1">
                  <from>
                    <xdr:col>4</xdr:col>
                    <xdr:colOff>104775</xdr:colOff>
                    <xdr:row>30</xdr:row>
                    <xdr:rowOff>0</xdr:rowOff>
                  </from>
                  <to>
                    <xdr:col>4</xdr:col>
                    <xdr:colOff>323850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40" name="Check Box 55">
              <controlPr defaultSize="0" autoFill="0" autoLine="0" autoPict="0">
                <anchor moveWithCells="1">
                  <from>
                    <xdr:col>4</xdr:col>
                    <xdr:colOff>104775</xdr:colOff>
                    <xdr:row>31</xdr:row>
                    <xdr:rowOff>0</xdr:rowOff>
                  </from>
                  <to>
                    <xdr:col>4</xdr:col>
                    <xdr:colOff>323850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41" name="Check Box 56">
              <controlPr defaultSize="0" autoFill="0" autoLine="0" autoPict="0">
                <anchor moveWithCells="1">
                  <from>
                    <xdr:col>4</xdr:col>
                    <xdr:colOff>104775</xdr:colOff>
                    <xdr:row>32</xdr:row>
                    <xdr:rowOff>0</xdr:rowOff>
                  </from>
                  <to>
                    <xdr:col>4</xdr:col>
                    <xdr:colOff>323850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42" name="Check Box 58">
              <controlPr defaultSize="0" autoFill="0" autoLine="0" autoPict="0">
                <anchor moveWithCells="1">
                  <from>
                    <xdr:col>2</xdr:col>
                    <xdr:colOff>171450</xdr:colOff>
                    <xdr:row>33</xdr:row>
                    <xdr:rowOff>0</xdr:rowOff>
                  </from>
                  <to>
                    <xdr:col>3</xdr:col>
                    <xdr:colOff>76200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43" name="Check Box 59">
              <controlPr defaultSize="0" autoFill="0" autoLine="0" autoPict="0">
                <anchor moveWithCells="1">
                  <from>
                    <xdr:col>2</xdr:col>
                    <xdr:colOff>285750</xdr:colOff>
                    <xdr:row>39</xdr:row>
                    <xdr:rowOff>95250</xdr:rowOff>
                  </from>
                  <to>
                    <xdr:col>3</xdr:col>
                    <xdr:colOff>190500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44" name="Check Box 61">
              <controlPr defaultSize="0" autoFill="0" autoLine="0" autoPict="0">
                <anchor moveWithCells="1">
                  <from>
                    <xdr:col>4</xdr:col>
                    <xdr:colOff>114300</xdr:colOff>
                    <xdr:row>42</xdr:row>
                    <xdr:rowOff>19050</xdr:rowOff>
                  </from>
                  <to>
                    <xdr:col>4</xdr:col>
                    <xdr:colOff>323850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45" name="Check Box 62">
              <controlPr defaultSize="0" autoFill="0" autoLine="0" autoPict="0">
                <anchor moveWithCells="1">
                  <from>
                    <xdr:col>4</xdr:col>
                    <xdr:colOff>114300</xdr:colOff>
                    <xdr:row>43</xdr:row>
                    <xdr:rowOff>19050</xdr:rowOff>
                  </from>
                  <to>
                    <xdr:col>4</xdr:col>
                    <xdr:colOff>323850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46" name="Check Box 63">
              <controlPr defaultSize="0" autoFill="0" autoLine="0" autoPict="0">
                <anchor moveWithCells="1">
                  <from>
                    <xdr:col>4</xdr:col>
                    <xdr:colOff>114300</xdr:colOff>
                    <xdr:row>44</xdr:row>
                    <xdr:rowOff>19050</xdr:rowOff>
                  </from>
                  <to>
                    <xdr:col>4</xdr:col>
                    <xdr:colOff>323850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47" name="Check Box 64">
              <controlPr defaultSize="0" autoFill="0" autoLine="0" autoPict="0">
                <anchor moveWithCells="1">
                  <from>
                    <xdr:col>4</xdr:col>
                    <xdr:colOff>114300</xdr:colOff>
                    <xdr:row>45</xdr:row>
                    <xdr:rowOff>19050</xdr:rowOff>
                  </from>
                  <to>
                    <xdr:col>4</xdr:col>
                    <xdr:colOff>323850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48" name="Check Box 65">
              <controlPr defaultSize="0" autoFill="0" autoLine="0" autoPict="0">
                <anchor moveWithCells="1">
                  <from>
                    <xdr:col>4</xdr:col>
                    <xdr:colOff>114300</xdr:colOff>
                    <xdr:row>46</xdr:row>
                    <xdr:rowOff>19050</xdr:rowOff>
                  </from>
                  <to>
                    <xdr:col>4</xdr:col>
                    <xdr:colOff>323850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49" name="Check Box 66">
              <controlPr defaultSize="0" autoFill="0" autoLine="0" autoPict="0">
                <anchor moveWithCells="1">
                  <from>
                    <xdr:col>4</xdr:col>
                    <xdr:colOff>114300</xdr:colOff>
                    <xdr:row>47</xdr:row>
                    <xdr:rowOff>19050</xdr:rowOff>
                  </from>
                  <to>
                    <xdr:col>4</xdr:col>
                    <xdr:colOff>323850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50" name="Check Box 67">
              <controlPr defaultSize="0" autoFill="0" autoLine="0" autoPict="0">
                <anchor moveWithCells="1">
                  <from>
                    <xdr:col>4</xdr:col>
                    <xdr:colOff>133350</xdr:colOff>
                    <xdr:row>33</xdr:row>
                    <xdr:rowOff>190500</xdr:rowOff>
                  </from>
                  <to>
                    <xdr:col>5</xdr:col>
                    <xdr:colOff>28575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51" name="Check Box 68">
              <controlPr defaultSize="0" autoFill="0" autoLine="0" autoPict="0">
                <anchor moveWithCells="1">
                  <from>
                    <xdr:col>4</xdr:col>
                    <xdr:colOff>133350</xdr:colOff>
                    <xdr:row>34</xdr:row>
                    <xdr:rowOff>180975</xdr:rowOff>
                  </from>
                  <to>
                    <xdr:col>5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52" name="Check Box 69">
              <controlPr defaultSize="0" autoFill="0" autoLine="0" autoPict="0">
                <anchor moveWithCells="1">
                  <from>
                    <xdr:col>4</xdr:col>
                    <xdr:colOff>133350</xdr:colOff>
                    <xdr:row>36</xdr:row>
                    <xdr:rowOff>180975</xdr:rowOff>
                  </from>
                  <to>
                    <xdr:col>5</xdr:col>
                    <xdr:colOff>28575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53" name="Check Box 70">
              <controlPr defaultSize="0" autoFill="0" autoLine="0" autoPict="0">
                <anchor moveWithCells="1">
                  <from>
                    <xdr:col>4</xdr:col>
                    <xdr:colOff>133350</xdr:colOff>
                    <xdr:row>35</xdr:row>
                    <xdr:rowOff>180975</xdr:rowOff>
                  </from>
                  <to>
                    <xdr:col>5</xdr:col>
                    <xdr:colOff>28575</xdr:colOff>
                    <xdr:row>37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52"/>
  <sheetViews>
    <sheetView zoomScale="110" zoomScaleNormal="110" workbookViewId="0">
      <selection activeCell="L41" sqref="L41"/>
    </sheetView>
  </sheetViews>
  <sheetFormatPr defaultRowHeight="15" x14ac:dyDescent="0.25"/>
  <cols>
    <col min="1" max="1" width="2.7109375" customWidth="1"/>
    <col min="2" max="2" width="30.5703125" customWidth="1"/>
    <col min="3" max="3" width="4.42578125" customWidth="1"/>
    <col min="4" max="4" width="3.28515625" customWidth="1"/>
    <col min="5" max="5" width="4.5703125" customWidth="1"/>
    <col min="6" max="6" width="39.7109375" customWidth="1"/>
    <col min="7" max="7" width="5.42578125" customWidth="1"/>
    <col min="8" max="8" width="6.28515625" customWidth="1"/>
  </cols>
  <sheetData>
    <row r="1" spans="1:8" ht="15.75" thickBot="1" x14ac:dyDescent="0.3">
      <c r="A1" s="213" t="s">
        <v>173</v>
      </c>
      <c r="B1" s="214"/>
      <c r="C1" s="214"/>
      <c r="D1" s="214"/>
      <c r="E1" s="214"/>
      <c r="F1" s="214"/>
      <c r="G1" s="214"/>
      <c r="H1" s="215"/>
    </row>
    <row r="2" spans="1:8" ht="15.75" thickBot="1" x14ac:dyDescent="0.3">
      <c r="A2" s="233"/>
      <c r="B2" s="233"/>
      <c r="C2" s="233"/>
      <c r="D2" s="233"/>
      <c r="E2" s="233"/>
      <c r="F2" s="233"/>
      <c r="G2" s="233"/>
      <c r="H2" s="233"/>
    </row>
    <row r="3" spans="1:8" ht="39.75" customHeight="1" x14ac:dyDescent="0.25">
      <c r="A3" s="166" t="s">
        <v>34</v>
      </c>
      <c r="B3" s="166" t="s">
        <v>174</v>
      </c>
      <c r="C3" s="38" t="s">
        <v>36</v>
      </c>
      <c r="D3" s="478" t="s">
        <v>175</v>
      </c>
      <c r="E3" s="479"/>
      <c r="F3" s="480"/>
      <c r="G3" s="82">
        <v>6</v>
      </c>
      <c r="H3" s="46">
        <f>IF(vzorec!E3=TRUE,6,0)</f>
        <v>0</v>
      </c>
    </row>
    <row r="4" spans="1:8" ht="54.75" customHeight="1" x14ac:dyDescent="0.25">
      <c r="A4" s="166"/>
      <c r="B4" s="166"/>
      <c r="C4" s="39" t="s">
        <v>38</v>
      </c>
      <c r="D4" s="198" t="s">
        <v>265</v>
      </c>
      <c r="E4" s="225"/>
      <c r="F4" s="226"/>
      <c r="G4" s="83">
        <v>2</v>
      </c>
      <c r="H4" s="44">
        <f>IF(vzorec!E4=TRUE,2,0)</f>
        <v>0</v>
      </c>
    </row>
    <row r="5" spans="1:8" ht="41.25" customHeight="1" x14ac:dyDescent="0.25">
      <c r="A5" s="166"/>
      <c r="B5" s="166"/>
      <c r="C5" s="39" t="s">
        <v>40</v>
      </c>
      <c r="D5" s="198" t="s">
        <v>266</v>
      </c>
      <c r="E5" s="225"/>
      <c r="F5" s="226"/>
      <c r="G5" s="83">
        <v>6</v>
      </c>
      <c r="H5" s="44">
        <f>IF(vzorec!E5=TRUE,6,0)</f>
        <v>0</v>
      </c>
    </row>
    <row r="6" spans="1:8" ht="40.5" customHeight="1" thickBot="1" x14ac:dyDescent="0.3">
      <c r="A6" s="166"/>
      <c r="B6" s="167"/>
      <c r="C6" s="22" t="s">
        <v>42</v>
      </c>
      <c r="D6" s="248" t="s">
        <v>267</v>
      </c>
      <c r="E6" s="388"/>
      <c r="F6" s="249"/>
      <c r="G6" s="84">
        <v>1</v>
      </c>
      <c r="H6" s="47">
        <f>IF(vzorec!E6=TRUE,1,0)</f>
        <v>0</v>
      </c>
    </row>
    <row r="7" spans="1:8" ht="17.25" customHeight="1" x14ac:dyDescent="0.25">
      <c r="A7" s="166"/>
      <c r="B7" s="165" t="s">
        <v>176</v>
      </c>
      <c r="C7" s="216" t="s">
        <v>4</v>
      </c>
      <c r="D7" s="295"/>
      <c r="E7" s="38" t="s">
        <v>36</v>
      </c>
      <c r="F7" s="33" t="s">
        <v>177</v>
      </c>
      <c r="G7" s="416">
        <v>3</v>
      </c>
      <c r="H7" s="416">
        <f>IF(AND(vzorec!E7=TRUE,OR(vzorec!F7=TRUE,vzorec!F8=TRUE)),3,0)</f>
        <v>0</v>
      </c>
    </row>
    <row r="8" spans="1:8" ht="15.75" customHeight="1" x14ac:dyDescent="0.25">
      <c r="A8" s="166"/>
      <c r="B8" s="166"/>
      <c r="C8" s="218"/>
      <c r="D8" s="219"/>
      <c r="E8" s="40" t="s">
        <v>38</v>
      </c>
      <c r="F8" s="35" t="s">
        <v>178</v>
      </c>
      <c r="G8" s="436"/>
      <c r="H8" s="417"/>
    </row>
    <row r="9" spans="1:8" ht="18" customHeight="1" x14ac:dyDescent="0.25">
      <c r="A9" s="166"/>
      <c r="B9" s="166"/>
      <c r="C9" s="455" t="s">
        <v>179</v>
      </c>
      <c r="D9" s="477"/>
      <c r="E9" s="477"/>
      <c r="F9" s="456"/>
      <c r="G9" s="90">
        <v>2</v>
      </c>
      <c r="H9" s="91">
        <f>IF(vzorec!E9=TRUE,2,0)</f>
        <v>0</v>
      </c>
    </row>
    <row r="10" spans="1:8" ht="18" customHeight="1" thickBot="1" x14ac:dyDescent="0.3">
      <c r="A10" s="167"/>
      <c r="B10" s="167"/>
      <c r="C10" s="230" t="s">
        <v>18</v>
      </c>
      <c r="D10" s="231"/>
      <c r="E10" s="231"/>
      <c r="F10" s="232"/>
      <c r="G10" s="58">
        <v>0</v>
      </c>
      <c r="H10" s="58">
        <f>IF(vzorec!E10=TRUE,0,0)</f>
        <v>0</v>
      </c>
    </row>
    <row r="11" spans="1:8" ht="27" customHeight="1" x14ac:dyDescent="0.25">
      <c r="A11" s="165" t="s">
        <v>44</v>
      </c>
      <c r="B11" s="165" t="s">
        <v>180</v>
      </c>
      <c r="C11" s="38" t="s">
        <v>36</v>
      </c>
      <c r="D11" s="245" t="s">
        <v>181</v>
      </c>
      <c r="E11" s="220"/>
      <c r="F11" s="221"/>
      <c r="G11" s="82">
        <v>4</v>
      </c>
      <c r="H11" s="46">
        <f>IF(vzorec!E11=TRUE,4,0)</f>
        <v>0</v>
      </c>
    </row>
    <row r="12" spans="1:8" ht="15.75" customHeight="1" x14ac:dyDescent="0.25">
      <c r="A12" s="166"/>
      <c r="B12" s="166"/>
      <c r="C12" s="39" t="s">
        <v>38</v>
      </c>
      <c r="D12" s="198" t="s">
        <v>182</v>
      </c>
      <c r="E12" s="225"/>
      <c r="F12" s="226"/>
      <c r="G12" s="83">
        <v>3</v>
      </c>
      <c r="H12" s="44">
        <f>IF(vzorec!E12=TRUE,3,0)</f>
        <v>0</v>
      </c>
    </row>
    <row r="13" spans="1:8" ht="15.75" thickBot="1" x14ac:dyDescent="0.3">
      <c r="A13" s="166"/>
      <c r="B13" s="167"/>
      <c r="C13" s="22" t="s">
        <v>40</v>
      </c>
      <c r="D13" s="248" t="s">
        <v>56</v>
      </c>
      <c r="E13" s="388"/>
      <c r="F13" s="249"/>
      <c r="G13" s="84">
        <v>0</v>
      </c>
      <c r="H13" s="47">
        <f>IF(vzorec!E13=TRUE,0,0)</f>
        <v>0</v>
      </c>
    </row>
    <row r="14" spans="1:8" ht="42" customHeight="1" x14ac:dyDescent="0.25">
      <c r="A14" s="166"/>
      <c r="B14" s="165" t="s">
        <v>183</v>
      </c>
      <c r="C14" s="38" t="s">
        <v>36</v>
      </c>
      <c r="D14" s="245" t="s">
        <v>268</v>
      </c>
      <c r="E14" s="220"/>
      <c r="F14" s="221"/>
      <c r="G14" s="82">
        <v>0</v>
      </c>
      <c r="H14" s="46">
        <f>IF(vzorec!E14=TRUE,0,0)</f>
        <v>0</v>
      </c>
    </row>
    <row r="15" spans="1:8" ht="43.5" customHeight="1" x14ac:dyDescent="0.25">
      <c r="A15" s="166"/>
      <c r="B15" s="166"/>
      <c r="C15" s="39" t="s">
        <v>38</v>
      </c>
      <c r="D15" s="198" t="s">
        <v>184</v>
      </c>
      <c r="E15" s="225"/>
      <c r="F15" s="226"/>
      <c r="G15" s="83">
        <v>5</v>
      </c>
      <c r="H15" s="44">
        <f>IF(vzorec!E15=TRUE,5,0)</f>
        <v>0</v>
      </c>
    </row>
    <row r="16" spans="1:8" ht="44.25" customHeight="1" x14ac:dyDescent="0.25">
      <c r="A16" s="166"/>
      <c r="B16" s="166"/>
      <c r="C16" s="39" t="s">
        <v>40</v>
      </c>
      <c r="D16" s="198" t="s">
        <v>185</v>
      </c>
      <c r="E16" s="225"/>
      <c r="F16" s="226"/>
      <c r="G16" s="83">
        <v>7</v>
      </c>
      <c r="H16" s="44">
        <f>IF(vzorec!E16=TRUE,7,0)</f>
        <v>0</v>
      </c>
    </row>
    <row r="17" spans="1:8" ht="15.75" customHeight="1" thickBot="1" x14ac:dyDescent="0.3">
      <c r="A17" s="167"/>
      <c r="B17" s="167"/>
      <c r="C17" s="22" t="s">
        <v>42</v>
      </c>
      <c r="D17" s="248" t="s">
        <v>186</v>
      </c>
      <c r="E17" s="388"/>
      <c r="F17" s="249"/>
      <c r="G17" s="85">
        <v>10</v>
      </c>
      <c r="H17" s="56">
        <f>IF(vzorec!E17=TRUE,10,0)</f>
        <v>0</v>
      </c>
    </row>
    <row r="18" spans="1:8" ht="30.75" customHeight="1" x14ac:dyDescent="0.25">
      <c r="A18" s="165" t="s">
        <v>52</v>
      </c>
      <c r="B18" s="165" t="s">
        <v>187</v>
      </c>
      <c r="C18" s="93" t="s">
        <v>36</v>
      </c>
      <c r="D18" s="245" t="s">
        <v>188</v>
      </c>
      <c r="E18" s="220"/>
      <c r="F18" s="221"/>
      <c r="G18" s="46">
        <v>3</v>
      </c>
      <c r="H18" s="46">
        <f>IF(vzorec!E18=TRUE,3,0)</f>
        <v>0</v>
      </c>
    </row>
    <row r="19" spans="1:8" ht="30" customHeight="1" x14ac:dyDescent="0.25">
      <c r="A19" s="166"/>
      <c r="B19" s="166"/>
      <c r="C19" s="39" t="s">
        <v>38</v>
      </c>
      <c r="D19" s="198" t="s">
        <v>189</v>
      </c>
      <c r="E19" s="225"/>
      <c r="F19" s="226"/>
      <c r="G19" s="83">
        <v>3</v>
      </c>
      <c r="H19" s="44">
        <f>IF(vzorec!E19=TRUE,3,0)</f>
        <v>0</v>
      </c>
    </row>
    <row r="20" spans="1:8" ht="28.5" customHeight="1" x14ac:dyDescent="0.25">
      <c r="A20" s="166"/>
      <c r="B20" s="166"/>
      <c r="C20" s="39" t="s">
        <v>40</v>
      </c>
      <c r="D20" s="198" t="s">
        <v>190</v>
      </c>
      <c r="E20" s="225"/>
      <c r="F20" s="226"/>
      <c r="G20" s="83">
        <v>5</v>
      </c>
      <c r="H20" s="44">
        <f>IF(vzorec!E20=TRUE,5,0)</f>
        <v>0</v>
      </c>
    </row>
    <row r="21" spans="1:8" ht="30" customHeight="1" x14ac:dyDescent="0.25">
      <c r="A21" s="166"/>
      <c r="B21" s="166"/>
      <c r="C21" s="39" t="s">
        <v>42</v>
      </c>
      <c r="D21" s="198" t="s">
        <v>191</v>
      </c>
      <c r="E21" s="225"/>
      <c r="F21" s="226"/>
      <c r="G21" s="83">
        <v>3</v>
      </c>
      <c r="H21" s="44">
        <f>IF(vzorec!E21=TRUE,3,0)</f>
        <v>0</v>
      </c>
    </row>
    <row r="22" spans="1:8" ht="15.75" customHeight="1" x14ac:dyDescent="0.25">
      <c r="A22" s="166"/>
      <c r="B22" s="166"/>
      <c r="C22" s="39" t="s">
        <v>62</v>
      </c>
      <c r="D22" s="198" t="s">
        <v>192</v>
      </c>
      <c r="E22" s="225"/>
      <c r="F22" s="226"/>
      <c r="G22" s="83">
        <v>1</v>
      </c>
      <c r="H22" s="44">
        <f>IF(vzorec!E22=TRUE,1,0)</f>
        <v>0</v>
      </c>
    </row>
    <row r="23" spans="1:8" ht="27" customHeight="1" x14ac:dyDescent="0.25">
      <c r="A23" s="166"/>
      <c r="B23" s="166"/>
      <c r="C23" s="39" t="s">
        <v>70</v>
      </c>
      <c r="D23" s="198" t="s">
        <v>193</v>
      </c>
      <c r="E23" s="225"/>
      <c r="F23" s="226"/>
      <c r="G23" s="83">
        <v>5</v>
      </c>
      <c r="H23" s="44">
        <f>IF(vzorec!E23=TRUE,5,0)</f>
        <v>0</v>
      </c>
    </row>
    <row r="24" spans="1:8" ht="27" customHeight="1" x14ac:dyDescent="0.25">
      <c r="A24" s="166"/>
      <c r="B24" s="166"/>
      <c r="C24" s="39" t="s">
        <v>72</v>
      </c>
      <c r="D24" s="198" t="s">
        <v>194</v>
      </c>
      <c r="E24" s="225"/>
      <c r="F24" s="226"/>
      <c r="G24" s="83">
        <v>10</v>
      </c>
      <c r="H24" s="44">
        <f>IF(vzorec!E24=TRUE,10,0)</f>
        <v>0</v>
      </c>
    </row>
    <row r="25" spans="1:8" ht="27.75" customHeight="1" thickBot="1" x14ac:dyDescent="0.3">
      <c r="A25" s="167"/>
      <c r="B25" s="167"/>
      <c r="C25" s="22" t="s">
        <v>74</v>
      </c>
      <c r="D25" s="248" t="s">
        <v>195</v>
      </c>
      <c r="E25" s="388"/>
      <c r="F25" s="249"/>
      <c r="G25" s="84">
        <v>10</v>
      </c>
      <c r="H25" s="47">
        <f>IF(vzorec!E25=TRUE,10,0)</f>
        <v>0</v>
      </c>
    </row>
    <row r="26" spans="1:8" ht="15.75" customHeight="1" x14ac:dyDescent="0.25">
      <c r="A26" s="165" t="s">
        <v>63</v>
      </c>
      <c r="B26" s="165" t="s">
        <v>196</v>
      </c>
      <c r="C26" s="218" t="s">
        <v>4</v>
      </c>
      <c r="D26" s="219"/>
      <c r="E26" s="38" t="s">
        <v>36</v>
      </c>
      <c r="F26" s="33" t="s">
        <v>197</v>
      </c>
      <c r="G26" s="82">
        <v>2</v>
      </c>
      <c r="H26" s="46">
        <f>IF(vzorec!E26=TRUE,2,0)</f>
        <v>0</v>
      </c>
    </row>
    <row r="27" spans="1:8" ht="41.25" customHeight="1" x14ac:dyDescent="0.25">
      <c r="A27" s="166"/>
      <c r="B27" s="166"/>
      <c r="C27" s="218"/>
      <c r="D27" s="219"/>
      <c r="E27" s="39" t="s">
        <v>38</v>
      </c>
      <c r="F27" s="34" t="s">
        <v>198</v>
      </c>
      <c r="G27" s="83">
        <v>2</v>
      </c>
      <c r="H27" s="44">
        <f>IF(vzorec!E27=TRUE,2,0)</f>
        <v>0</v>
      </c>
    </row>
    <row r="28" spans="1:8" ht="39.75" customHeight="1" x14ac:dyDescent="0.25">
      <c r="A28" s="166"/>
      <c r="B28" s="166"/>
      <c r="C28" s="218"/>
      <c r="D28" s="219"/>
      <c r="E28" s="39" t="s">
        <v>40</v>
      </c>
      <c r="F28" s="34" t="s">
        <v>199</v>
      </c>
      <c r="G28" s="83">
        <v>5</v>
      </c>
      <c r="H28" s="44">
        <f>IF(vzorec!E28=TRUE,5,0)</f>
        <v>0</v>
      </c>
    </row>
    <row r="29" spans="1:8" ht="40.5" customHeight="1" x14ac:dyDescent="0.25">
      <c r="A29" s="166"/>
      <c r="B29" s="166"/>
      <c r="C29" s="218"/>
      <c r="D29" s="219"/>
      <c r="E29" s="40" t="s">
        <v>42</v>
      </c>
      <c r="F29" s="35" t="s">
        <v>200</v>
      </c>
      <c r="G29" s="85">
        <v>2</v>
      </c>
      <c r="H29" s="56">
        <f>IF(vzorec!E29=TRUE,2,0)</f>
        <v>0</v>
      </c>
    </row>
    <row r="30" spans="1:8" ht="15.75" thickBot="1" x14ac:dyDescent="0.3">
      <c r="A30" s="167"/>
      <c r="B30" s="167"/>
      <c r="C30" s="230" t="s">
        <v>18</v>
      </c>
      <c r="D30" s="231"/>
      <c r="E30" s="231"/>
      <c r="F30" s="232"/>
      <c r="G30" s="94">
        <v>0</v>
      </c>
      <c r="H30" s="92">
        <f>IF(vzorec!E30=TRUE,0,0)</f>
        <v>0</v>
      </c>
    </row>
    <row r="31" spans="1:8" ht="25.5" x14ac:dyDescent="0.25">
      <c r="A31" s="165" t="s">
        <v>122</v>
      </c>
      <c r="B31" s="165" t="s">
        <v>201</v>
      </c>
      <c r="C31" s="216" t="s">
        <v>4</v>
      </c>
      <c r="D31" s="295"/>
      <c r="E31" s="38" t="s">
        <v>36</v>
      </c>
      <c r="F31" s="33" t="s">
        <v>202</v>
      </c>
      <c r="G31" s="46">
        <v>4</v>
      </c>
      <c r="H31" s="46">
        <f>IF(vzorec!E31=TRUE,4,0)</f>
        <v>0</v>
      </c>
    </row>
    <row r="32" spans="1:8" ht="15.75" customHeight="1" x14ac:dyDescent="0.25">
      <c r="A32" s="166"/>
      <c r="B32" s="166"/>
      <c r="C32" s="218"/>
      <c r="D32" s="219"/>
      <c r="E32" s="39" t="s">
        <v>38</v>
      </c>
      <c r="F32" s="34" t="s">
        <v>203</v>
      </c>
      <c r="G32" s="83">
        <v>4</v>
      </c>
      <c r="H32" s="44">
        <f>IF(vzorec!E32=TRUE,4,0)</f>
        <v>0</v>
      </c>
    </row>
    <row r="33" spans="1:8" ht="29.25" customHeight="1" x14ac:dyDescent="0.25">
      <c r="A33" s="166"/>
      <c r="B33" s="166"/>
      <c r="C33" s="218"/>
      <c r="D33" s="219"/>
      <c r="E33" s="39" t="s">
        <v>40</v>
      </c>
      <c r="F33" s="34" t="s">
        <v>204</v>
      </c>
      <c r="G33" s="83">
        <v>4</v>
      </c>
      <c r="H33" s="44">
        <f>IF(vzorec!E33=TRUE,4,0)</f>
        <v>0</v>
      </c>
    </row>
    <row r="34" spans="1:8" ht="15.75" customHeight="1" x14ac:dyDescent="0.25">
      <c r="A34" s="166"/>
      <c r="B34" s="166"/>
      <c r="C34" s="218"/>
      <c r="D34" s="219"/>
      <c r="E34" s="39" t="s">
        <v>42</v>
      </c>
      <c r="F34" s="34" t="s">
        <v>205</v>
      </c>
      <c r="G34" s="83">
        <v>4</v>
      </c>
      <c r="H34" s="44">
        <f>IF(vzorec!E34=TRUE,4,0)</f>
        <v>0</v>
      </c>
    </row>
    <row r="35" spans="1:8" ht="26.25" customHeight="1" x14ac:dyDescent="0.25">
      <c r="A35" s="166"/>
      <c r="B35" s="166"/>
      <c r="C35" s="218"/>
      <c r="D35" s="219"/>
      <c r="E35" s="39" t="s">
        <v>62</v>
      </c>
      <c r="F35" s="34" t="s">
        <v>206</v>
      </c>
      <c r="G35" s="83">
        <v>4</v>
      </c>
      <c r="H35" s="44">
        <f>IF(vzorec!E35=TRUE,4,0)</f>
        <v>0</v>
      </c>
    </row>
    <row r="36" spans="1:8" ht="27" customHeight="1" x14ac:dyDescent="0.25">
      <c r="A36" s="166"/>
      <c r="B36" s="166"/>
      <c r="C36" s="218"/>
      <c r="D36" s="219"/>
      <c r="E36" s="40" t="s">
        <v>70</v>
      </c>
      <c r="F36" s="35" t="s">
        <v>207</v>
      </c>
      <c r="G36" s="85">
        <v>4</v>
      </c>
      <c r="H36" s="56">
        <f>IF(vzorec!E36=TRUE,4,0)</f>
        <v>0</v>
      </c>
    </row>
    <row r="37" spans="1:8" ht="15.75" thickBot="1" x14ac:dyDescent="0.3">
      <c r="A37" s="167"/>
      <c r="B37" s="167"/>
      <c r="C37" s="230" t="s">
        <v>18</v>
      </c>
      <c r="D37" s="231"/>
      <c r="E37" s="231"/>
      <c r="F37" s="232"/>
      <c r="G37" s="89">
        <v>0</v>
      </c>
      <c r="H37" s="58">
        <f>IF(vzorec!E37=TRUE,0,0)</f>
        <v>0</v>
      </c>
    </row>
    <row r="38" spans="1:8" ht="15.75" customHeight="1" x14ac:dyDescent="0.25">
      <c r="A38" s="165" t="s">
        <v>133</v>
      </c>
      <c r="B38" s="165" t="s">
        <v>208</v>
      </c>
      <c r="C38" s="218" t="s">
        <v>4</v>
      </c>
      <c r="D38" s="219"/>
      <c r="E38" s="38" t="s">
        <v>36</v>
      </c>
      <c r="F38" s="33" t="s">
        <v>209</v>
      </c>
      <c r="G38" s="82">
        <v>2</v>
      </c>
      <c r="H38" s="46">
        <f>IF(vzorec!E38=TRUE,2,0)</f>
        <v>0</v>
      </c>
    </row>
    <row r="39" spans="1:8" ht="15.75" customHeight="1" x14ac:dyDescent="0.25">
      <c r="A39" s="166"/>
      <c r="B39" s="166"/>
      <c r="C39" s="218"/>
      <c r="D39" s="219"/>
      <c r="E39" s="39" t="s">
        <v>38</v>
      </c>
      <c r="F39" s="34" t="s">
        <v>210</v>
      </c>
      <c r="G39" s="83">
        <v>2</v>
      </c>
      <c r="H39" s="44">
        <f>IF(vzorec!E39=TRUE,2,0)</f>
        <v>0</v>
      </c>
    </row>
    <row r="40" spans="1:8" ht="25.5" customHeight="1" x14ac:dyDescent="0.25">
      <c r="A40" s="166"/>
      <c r="B40" s="166"/>
      <c r="C40" s="218"/>
      <c r="D40" s="219"/>
      <c r="E40" s="39" t="s">
        <v>40</v>
      </c>
      <c r="F40" s="34" t="s">
        <v>211</v>
      </c>
      <c r="G40" s="83">
        <v>10</v>
      </c>
      <c r="H40" s="44">
        <f>IF(vzorec!E40=TRUE,10,0)</f>
        <v>0</v>
      </c>
    </row>
    <row r="41" spans="1:8" ht="15.75" customHeight="1" x14ac:dyDescent="0.25">
      <c r="A41" s="166"/>
      <c r="B41" s="166"/>
      <c r="C41" s="218"/>
      <c r="D41" s="219"/>
      <c r="E41" s="39" t="s">
        <v>42</v>
      </c>
      <c r="F41" s="34" t="s">
        <v>212</v>
      </c>
      <c r="G41" s="83">
        <v>6</v>
      </c>
      <c r="H41" s="44">
        <f>IF(vzorec!E41=TRUE,6,0)</f>
        <v>0</v>
      </c>
    </row>
    <row r="42" spans="1:8" x14ac:dyDescent="0.25">
      <c r="A42" s="166"/>
      <c r="B42" s="166"/>
      <c r="C42" s="218"/>
      <c r="D42" s="219"/>
      <c r="E42" s="40" t="s">
        <v>62</v>
      </c>
      <c r="F42" s="95" t="s">
        <v>322</v>
      </c>
      <c r="G42" s="85">
        <v>2</v>
      </c>
      <c r="H42" s="56">
        <f>IF(vzorec!E42=TRUE,2,0)</f>
        <v>0</v>
      </c>
    </row>
    <row r="43" spans="1:8" ht="15.75" thickBot="1" x14ac:dyDescent="0.3">
      <c r="A43" s="167"/>
      <c r="B43" s="167"/>
      <c r="C43" s="230" t="s">
        <v>18</v>
      </c>
      <c r="D43" s="231"/>
      <c r="E43" s="231"/>
      <c r="F43" s="232"/>
      <c r="G43" s="89">
        <v>0</v>
      </c>
      <c r="H43" s="58">
        <f>IF(vzorec!E43=TRUE,0,0)</f>
        <v>0</v>
      </c>
    </row>
    <row r="44" spans="1:8" ht="15.75" customHeight="1" x14ac:dyDescent="0.25">
      <c r="A44" s="305" t="s">
        <v>138</v>
      </c>
      <c r="B44" s="305" t="s">
        <v>280</v>
      </c>
      <c r="C44" s="397" t="s">
        <v>4</v>
      </c>
      <c r="D44" s="398"/>
      <c r="E44" s="62" t="s">
        <v>36</v>
      </c>
      <c r="F44" s="65" t="s">
        <v>213</v>
      </c>
      <c r="G44" s="96">
        <v>0</v>
      </c>
      <c r="H44" s="42">
        <f>IF(vzorec!E44=TRUE,0,0)</f>
        <v>0</v>
      </c>
    </row>
    <row r="45" spans="1:8" ht="15.75" customHeight="1" x14ac:dyDescent="0.25">
      <c r="A45" s="306"/>
      <c r="B45" s="306"/>
      <c r="C45" s="399"/>
      <c r="D45" s="400"/>
      <c r="E45" s="63" t="s">
        <v>38</v>
      </c>
      <c r="F45" s="67" t="s">
        <v>214</v>
      </c>
      <c r="G45" s="97">
        <v>-2</v>
      </c>
      <c r="H45" s="43">
        <f>IF(vzorec!E45=TRUE,-2,0)</f>
        <v>0</v>
      </c>
    </row>
    <row r="46" spans="1:8" ht="15.75" customHeight="1" x14ac:dyDescent="0.25">
      <c r="A46" s="306"/>
      <c r="B46" s="306"/>
      <c r="C46" s="399"/>
      <c r="D46" s="400"/>
      <c r="E46" s="98" t="s">
        <v>40</v>
      </c>
      <c r="F46" s="99" t="s">
        <v>215</v>
      </c>
      <c r="G46" s="100">
        <v>-5</v>
      </c>
      <c r="H46" s="52">
        <f>IF(vzorec!E46=TRUE,-5,0)</f>
        <v>0</v>
      </c>
    </row>
    <row r="47" spans="1:8" ht="15.75" thickBot="1" x14ac:dyDescent="0.3">
      <c r="A47" s="306"/>
      <c r="B47" s="307"/>
      <c r="C47" s="408" t="s">
        <v>18</v>
      </c>
      <c r="D47" s="475"/>
      <c r="E47" s="475"/>
      <c r="F47" s="476"/>
      <c r="G47" s="101">
        <v>10</v>
      </c>
      <c r="H47" s="102">
        <f>IF(vzorec!E47=TRUE,10,0)</f>
        <v>0</v>
      </c>
    </row>
    <row r="48" spans="1:8" ht="15.75" customHeight="1" x14ac:dyDescent="0.25">
      <c r="A48" s="306"/>
      <c r="B48" s="305" t="s">
        <v>216</v>
      </c>
      <c r="C48" s="472" t="s">
        <v>4</v>
      </c>
      <c r="D48" s="473"/>
      <c r="E48" s="473"/>
      <c r="F48" s="474"/>
      <c r="G48" s="103">
        <v>5</v>
      </c>
      <c r="H48" s="104">
        <f>IF(vzorec!E48=TRUE,5,0)</f>
        <v>0</v>
      </c>
    </row>
    <row r="49" spans="1:8" ht="15.75" thickBot="1" x14ac:dyDescent="0.3">
      <c r="A49" s="307"/>
      <c r="B49" s="307"/>
      <c r="C49" s="408" t="s">
        <v>18</v>
      </c>
      <c r="D49" s="475"/>
      <c r="E49" s="475"/>
      <c r="F49" s="476"/>
      <c r="G49" s="101">
        <v>0</v>
      </c>
      <c r="H49" s="102">
        <f>IF(vzorec!E49=TRUE,0,0)</f>
        <v>0</v>
      </c>
    </row>
    <row r="50" spans="1:8" ht="15.75" thickBot="1" x14ac:dyDescent="0.3">
      <c r="A50" s="263"/>
      <c r="B50" s="264"/>
      <c r="C50" s="264"/>
      <c r="D50" s="264"/>
      <c r="E50" s="264"/>
      <c r="F50" s="264"/>
      <c r="G50" s="264"/>
      <c r="H50" s="265"/>
    </row>
    <row r="51" spans="1:8" ht="15.75" thickBot="1" x14ac:dyDescent="0.3">
      <c r="A51" s="257" t="s">
        <v>85</v>
      </c>
      <c r="B51" s="258"/>
      <c r="C51" s="258"/>
      <c r="D51" s="258"/>
      <c r="E51" s="258"/>
      <c r="F51" s="259"/>
      <c r="G51" s="15">
        <v>135</v>
      </c>
      <c r="H51" s="15">
        <f>SUM(H3:H49)</f>
        <v>0</v>
      </c>
    </row>
    <row r="52" spans="1:8" x14ac:dyDescent="0.25">
      <c r="A52" s="268"/>
      <c r="B52" s="268"/>
      <c r="C52" s="268"/>
      <c r="D52" s="268"/>
      <c r="E52" s="268"/>
      <c r="F52" s="268"/>
      <c r="G52" s="268"/>
      <c r="H52" s="268"/>
    </row>
  </sheetData>
  <sheetProtection algorithmName="SHA-512" hashValue="tzedUJGK/BFI0QaiumlE5KYBtPqD3qthCQWF0/hb3M7LDEEzr1aMcrv6Bz7JJ0en6OphCzue9AUScF84PwqdwQ==" saltValue="qjitCcObZy7A7xM3kruqYQ==" spinCount="100000" sheet="1" objects="1" scenarios="1" formatCells="0"/>
  <protectedRanges>
    <protectedRange sqref="F42" name="Oblast1"/>
  </protectedRanges>
  <mergeCells count="56">
    <mergeCell ref="H7:H8"/>
    <mergeCell ref="A1:H1"/>
    <mergeCell ref="D3:F3"/>
    <mergeCell ref="D4:F4"/>
    <mergeCell ref="D5:F5"/>
    <mergeCell ref="D6:F6"/>
    <mergeCell ref="A2:H2"/>
    <mergeCell ref="C7:D8"/>
    <mergeCell ref="G7:G8"/>
    <mergeCell ref="C9:F9"/>
    <mergeCell ref="C10:F10"/>
    <mergeCell ref="A11:A17"/>
    <mergeCell ref="D11:F11"/>
    <mergeCell ref="D12:F12"/>
    <mergeCell ref="D13:F13"/>
    <mergeCell ref="D14:F14"/>
    <mergeCell ref="D15:F15"/>
    <mergeCell ref="D16:F16"/>
    <mergeCell ref="D17:F17"/>
    <mergeCell ref="A18:A25"/>
    <mergeCell ref="D18:F18"/>
    <mergeCell ref="D19:F19"/>
    <mergeCell ref="D20:F20"/>
    <mergeCell ref="D21:F21"/>
    <mergeCell ref="D22:F22"/>
    <mergeCell ref="D23:F23"/>
    <mergeCell ref="D24:F24"/>
    <mergeCell ref="D25:F25"/>
    <mergeCell ref="A26:A30"/>
    <mergeCell ref="C26:D29"/>
    <mergeCell ref="C30:F30"/>
    <mergeCell ref="A31:A37"/>
    <mergeCell ref="B31:B37"/>
    <mergeCell ref="C31:D36"/>
    <mergeCell ref="C37:F37"/>
    <mergeCell ref="C47:F47"/>
    <mergeCell ref="A38:A43"/>
    <mergeCell ref="B38:B43"/>
    <mergeCell ref="C38:D42"/>
    <mergeCell ref="C43:F43"/>
    <mergeCell ref="A52:H52"/>
    <mergeCell ref="A50:H50"/>
    <mergeCell ref="A51:F51"/>
    <mergeCell ref="B3:B6"/>
    <mergeCell ref="B7:B10"/>
    <mergeCell ref="A3:A10"/>
    <mergeCell ref="B11:B13"/>
    <mergeCell ref="B14:B17"/>
    <mergeCell ref="B18:B25"/>
    <mergeCell ref="B26:B30"/>
    <mergeCell ref="B48:B49"/>
    <mergeCell ref="C48:F48"/>
    <mergeCell ref="C49:F49"/>
    <mergeCell ref="A44:A49"/>
    <mergeCell ref="B44:B47"/>
    <mergeCell ref="C44:D46"/>
  </mergeCells>
  <pageMargins left="0.25" right="0.25" top="0.75" bottom="0.75" header="0.3" footer="0.3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0" r:id="rId4" name="Check Box 6">
              <controlPr defaultSize="0" autoFill="0" autoLine="0" autoPict="0">
                <anchor moveWithCells="1">
                  <from>
                    <xdr:col>2</xdr:col>
                    <xdr:colOff>95250</xdr:colOff>
                    <xdr:row>2</xdr:row>
                    <xdr:rowOff>171450</xdr:rowOff>
                  </from>
                  <to>
                    <xdr:col>3</xdr:col>
                    <xdr:colOff>19050</xdr:colOff>
                    <xdr:row>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5" name="Check Box 7">
              <controlPr defaultSize="0" autoFill="0" autoLine="0" autoPict="0">
                <anchor moveWithCells="1">
                  <from>
                    <xdr:col>2</xdr:col>
                    <xdr:colOff>95250</xdr:colOff>
                    <xdr:row>3</xdr:row>
                    <xdr:rowOff>247650</xdr:rowOff>
                  </from>
                  <to>
                    <xdr:col>3</xdr:col>
                    <xdr:colOff>19050</xdr:colOff>
                    <xdr:row>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6" name="Check Box 8">
              <controlPr defaultSize="0" autoFill="0" autoLine="0" autoPict="0">
                <anchor moveWithCells="1">
                  <from>
                    <xdr:col>2</xdr:col>
                    <xdr:colOff>95250</xdr:colOff>
                    <xdr:row>4</xdr:row>
                    <xdr:rowOff>171450</xdr:rowOff>
                  </from>
                  <to>
                    <xdr:col>3</xdr:col>
                    <xdr:colOff>19050</xdr:colOff>
                    <xdr:row>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7" name="Check Box 9">
              <controlPr defaultSize="0" autoFill="0" autoLine="0" autoPict="0">
                <anchor moveWithCells="1">
                  <from>
                    <xdr:col>2</xdr:col>
                    <xdr:colOff>95250</xdr:colOff>
                    <xdr:row>5</xdr:row>
                    <xdr:rowOff>171450</xdr:rowOff>
                  </from>
                  <to>
                    <xdr:col>3</xdr:col>
                    <xdr:colOff>19050</xdr:colOff>
                    <xdr:row>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8" name="Check Box 10">
              <controlPr defaultSize="0" autoFill="0" autoLine="0" autoPict="0">
                <anchor moveWithCells="1">
                  <from>
                    <xdr:col>4</xdr:col>
                    <xdr:colOff>104775</xdr:colOff>
                    <xdr:row>6</xdr:row>
                    <xdr:rowOff>28575</xdr:rowOff>
                  </from>
                  <to>
                    <xdr:col>5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9" name="Check Box 11">
              <controlPr defaultSize="0" autoFill="0" autoLine="0" autoPict="0">
                <anchor moveWithCells="1">
                  <from>
                    <xdr:col>4</xdr:col>
                    <xdr:colOff>104775</xdr:colOff>
                    <xdr:row>7</xdr:row>
                    <xdr:rowOff>19050</xdr:rowOff>
                  </from>
                  <to>
                    <xdr:col>5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0" name="Check Box 12">
              <controlPr defaultSize="0" autoFill="0" autoLine="0" autoPict="0">
                <anchor moveWithCells="1">
                  <from>
                    <xdr:col>3</xdr:col>
                    <xdr:colOff>104775</xdr:colOff>
                    <xdr:row>8</xdr:row>
                    <xdr:rowOff>19050</xdr:rowOff>
                  </from>
                  <to>
                    <xdr:col>4</xdr:col>
                    <xdr:colOff>114300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1" name="Check Box 13">
              <controlPr defaultSize="0" autoFill="0" autoLine="0" autoPict="0">
                <anchor moveWithCells="1">
                  <from>
                    <xdr:col>3</xdr:col>
                    <xdr:colOff>104775</xdr:colOff>
                    <xdr:row>9</xdr:row>
                    <xdr:rowOff>0</xdr:rowOff>
                  </from>
                  <to>
                    <xdr:col>4</xdr:col>
                    <xdr:colOff>104775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2" name="Check Box 14">
              <controlPr defaultSize="0" autoFill="0" autoLine="0" autoPict="0">
                <anchor moveWithCells="1">
                  <from>
                    <xdr:col>2</xdr:col>
                    <xdr:colOff>95250</xdr:colOff>
                    <xdr:row>10</xdr:row>
                    <xdr:rowOff>95250</xdr:rowOff>
                  </from>
                  <to>
                    <xdr:col>3</xdr:col>
                    <xdr:colOff>19050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3" name="Check Box 15">
              <controlPr defaultSize="0" autoFill="0" autoLine="0" autoPict="0">
                <anchor moveWithCells="1">
                  <from>
                    <xdr:col>2</xdr:col>
                    <xdr:colOff>95250</xdr:colOff>
                    <xdr:row>10</xdr:row>
                    <xdr:rowOff>342900</xdr:rowOff>
                  </from>
                  <to>
                    <xdr:col>3</xdr:col>
                    <xdr:colOff>19050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4" name="Check Box 16">
              <controlPr defaultSize="0" autoFill="0" autoLine="0" autoPict="0">
                <anchor moveWithCells="1">
                  <from>
                    <xdr:col>2</xdr:col>
                    <xdr:colOff>95250</xdr:colOff>
                    <xdr:row>12</xdr:row>
                    <xdr:rowOff>19050</xdr:rowOff>
                  </from>
                  <to>
                    <xdr:col>3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5" name="Check Box 17">
              <controlPr defaultSize="0" autoFill="0" autoLine="0" autoPict="0">
                <anchor moveWithCells="1">
                  <from>
                    <xdr:col>2</xdr:col>
                    <xdr:colOff>95250</xdr:colOff>
                    <xdr:row>13</xdr:row>
                    <xdr:rowOff>180975</xdr:rowOff>
                  </from>
                  <to>
                    <xdr:col>3</xdr:col>
                    <xdr:colOff>19050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6" name="Check Box 18">
              <controlPr defaultSize="0" autoFill="0" autoLine="0" autoPict="0">
                <anchor moveWithCells="1">
                  <from>
                    <xdr:col>2</xdr:col>
                    <xdr:colOff>95250</xdr:colOff>
                    <xdr:row>14</xdr:row>
                    <xdr:rowOff>190500</xdr:rowOff>
                  </from>
                  <to>
                    <xdr:col>3</xdr:col>
                    <xdr:colOff>19050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7" name="Check Box 19">
              <controlPr defaultSize="0" autoFill="0" autoLine="0" autoPict="0">
                <anchor moveWithCells="1">
                  <from>
                    <xdr:col>2</xdr:col>
                    <xdr:colOff>95250</xdr:colOff>
                    <xdr:row>15</xdr:row>
                    <xdr:rowOff>190500</xdr:rowOff>
                  </from>
                  <to>
                    <xdr:col>3</xdr:col>
                    <xdr:colOff>19050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8" name="Check Box 20">
              <controlPr defaultSize="0" autoFill="0" autoLine="0" autoPict="0">
                <anchor moveWithCells="1">
                  <from>
                    <xdr:col>2</xdr:col>
                    <xdr:colOff>95250</xdr:colOff>
                    <xdr:row>16</xdr:row>
                    <xdr:rowOff>19050</xdr:rowOff>
                  </from>
                  <to>
                    <xdr:col>3</xdr:col>
                    <xdr:colOff>19050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9" name="Check Box 21">
              <controlPr defaultSize="0" autoFill="0" autoLine="0" autoPict="0">
                <anchor moveWithCells="1">
                  <from>
                    <xdr:col>2</xdr:col>
                    <xdr:colOff>95250</xdr:colOff>
                    <xdr:row>17</xdr:row>
                    <xdr:rowOff>114300</xdr:rowOff>
                  </from>
                  <to>
                    <xdr:col>3</xdr:col>
                    <xdr:colOff>19050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0" name="Check Box 22">
              <controlPr defaultSize="0" autoFill="0" autoLine="0" autoPict="0">
                <anchor moveWithCells="1">
                  <from>
                    <xdr:col>2</xdr:col>
                    <xdr:colOff>95250</xdr:colOff>
                    <xdr:row>18</xdr:row>
                    <xdr:rowOff>95250</xdr:rowOff>
                  </from>
                  <to>
                    <xdr:col>3</xdr:col>
                    <xdr:colOff>19050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1" name="Check Box 23">
              <controlPr defaultSize="0" autoFill="0" autoLine="0" autoPict="0">
                <anchor moveWithCells="1">
                  <from>
                    <xdr:col>2</xdr:col>
                    <xdr:colOff>95250</xdr:colOff>
                    <xdr:row>19</xdr:row>
                    <xdr:rowOff>95250</xdr:rowOff>
                  </from>
                  <to>
                    <xdr:col>3</xdr:col>
                    <xdr:colOff>19050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2" name="Check Box 24">
              <controlPr defaultSize="0" autoFill="0" autoLine="0" autoPict="0">
                <anchor moveWithCells="1">
                  <from>
                    <xdr:col>2</xdr:col>
                    <xdr:colOff>95250</xdr:colOff>
                    <xdr:row>20</xdr:row>
                    <xdr:rowOff>95250</xdr:rowOff>
                  </from>
                  <to>
                    <xdr:col>3</xdr:col>
                    <xdr:colOff>19050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3" name="Check Box 25">
              <controlPr defaultSize="0" autoFill="0" autoLine="0" autoPict="0">
                <anchor moveWithCells="1">
                  <from>
                    <xdr:col>2</xdr:col>
                    <xdr:colOff>95250</xdr:colOff>
                    <xdr:row>21</xdr:row>
                    <xdr:rowOff>19050</xdr:rowOff>
                  </from>
                  <to>
                    <xdr:col>3</xdr:col>
                    <xdr:colOff>19050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4" name="Check Box 26">
              <controlPr defaultSize="0" autoFill="0" autoLine="0" autoPict="0">
                <anchor moveWithCells="1">
                  <from>
                    <xdr:col>2</xdr:col>
                    <xdr:colOff>95250</xdr:colOff>
                    <xdr:row>22</xdr:row>
                    <xdr:rowOff>76200</xdr:rowOff>
                  </from>
                  <to>
                    <xdr:col>3</xdr:col>
                    <xdr:colOff>19050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5" name="Check Box 27">
              <controlPr defaultSize="0" autoFill="0" autoLine="0" autoPict="0">
                <anchor moveWithCells="1">
                  <from>
                    <xdr:col>2</xdr:col>
                    <xdr:colOff>95250</xdr:colOff>
                    <xdr:row>23</xdr:row>
                    <xdr:rowOff>95250</xdr:rowOff>
                  </from>
                  <to>
                    <xdr:col>3</xdr:col>
                    <xdr:colOff>19050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6" name="Check Box 28">
              <controlPr defaultSize="0" autoFill="0" autoLine="0" autoPict="0">
                <anchor moveWithCells="1">
                  <from>
                    <xdr:col>2</xdr:col>
                    <xdr:colOff>95250</xdr:colOff>
                    <xdr:row>24</xdr:row>
                    <xdr:rowOff>95250</xdr:rowOff>
                  </from>
                  <to>
                    <xdr:col>3</xdr:col>
                    <xdr:colOff>19050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7" name="Check Box 29">
              <controlPr defaultSize="0" autoFill="0" autoLine="0" autoPict="0">
                <anchor moveWithCells="1">
                  <from>
                    <xdr:col>4</xdr:col>
                    <xdr:colOff>95250</xdr:colOff>
                    <xdr:row>24</xdr:row>
                    <xdr:rowOff>361950</xdr:rowOff>
                  </from>
                  <to>
                    <xdr:col>5</xdr:col>
                    <xdr:colOff>19050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28" name="Check Box 30">
              <controlPr defaultSize="0" autoFill="0" autoLine="0" autoPict="0">
                <anchor moveWithCells="1">
                  <from>
                    <xdr:col>4</xdr:col>
                    <xdr:colOff>104775</xdr:colOff>
                    <xdr:row>26</xdr:row>
                    <xdr:rowOff>171450</xdr:rowOff>
                  </from>
                  <to>
                    <xdr:col>5</xdr:col>
                    <xdr:colOff>19050</xdr:colOff>
                    <xdr:row>26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29" name="Check Box 31">
              <controlPr defaultSize="0" autoFill="0" autoLine="0" autoPict="0">
                <anchor moveWithCells="1">
                  <from>
                    <xdr:col>4</xdr:col>
                    <xdr:colOff>95250</xdr:colOff>
                    <xdr:row>27</xdr:row>
                    <xdr:rowOff>171450</xdr:rowOff>
                  </from>
                  <to>
                    <xdr:col>5</xdr:col>
                    <xdr:colOff>19050</xdr:colOff>
                    <xdr:row>27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0" name="Check Box 32">
              <controlPr defaultSize="0" autoFill="0" autoLine="0" autoPict="0">
                <anchor moveWithCells="1">
                  <from>
                    <xdr:col>4</xdr:col>
                    <xdr:colOff>95250</xdr:colOff>
                    <xdr:row>28</xdr:row>
                    <xdr:rowOff>171450</xdr:rowOff>
                  </from>
                  <to>
                    <xdr:col>5</xdr:col>
                    <xdr:colOff>19050</xdr:colOff>
                    <xdr:row>28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1" name="Check Box 33">
              <controlPr defaultSize="0" autoFill="0" autoLine="0" autoPict="0">
                <anchor moveWithCells="1">
                  <from>
                    <xdr:col>2</xdr:col>
                    <xdr:colOff>190500</xdr:colOff>
                    <xdr:row>28</xdr:row>
                    <xdr:rowOff>514350</xdr:rowOff>
                  </from>
                  <to>
                    <xdr:col>3</xdr:col>
                    <xdr:colOff>114300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2" name="Check Box 34">
              <controlPr defaultSize="0" autoFill="0" autoLine="0" autoPict="0">
                <anchor moveWithCells="1">
                  <from>
                    <xdr:col>4</xdr:col>
                    <xdr:colOff>95250</xdr:colOff>
                    <xdr:row>30</xdr:row>
                    <xdr:rowOff>95250</xdr:rowOff>
                  </from>
                  <to>
                    <xdr:col>5</xdr:col>
                    <xdr:colOff>0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3" name="Check Box 35">
              <controlPr defaultSize="0" autoFill="0" autoLine="0" autoPict="0">
                <anchor moveWithCells="1">
                  <from>
                    <xdr:col>4</xdr:col>
                    <xdr:colOff>95250</xdr:colOff>
                    <xdr:row>30</xdr:row>
                    <xdr:rowOff>333375</xdr:rowOff>
                  </from>
                  <to>
                    <xdr:col>5</xdr:col>
                    <xdr:colOff>19050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4" name="Check Box 36">
              <controlPr defaultSize="0" autoFill="0" autoLine="0" autoPict="0">
                <anchor moveWithCells="1">
                  <from>
                    <xdr:col>4</xdr:col>
                    <xdr:colOff>95250</xdr:colOff>
                    <xdr:row>32</xdr:row>
                    <xdr:rowOff>104775</xdr:rowOff>
                  </from>
                  <to>
                    <xdr:col>5</xdr:col>
                    <xdr:colOff>19050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5" name="Check Box 37">
              <controlPr defaultSize="0" autoFill="0" autoLine="0" autoPict="0">
                <anchor moveWithCells="1">
                  <from>
                    <xdr:col>4</xdr:col>
                    <xdr:colOff>95250</xdr:colOff>
                    <xdr:row>33</xdr:row>
                    <xdr:rowOff>19050</xdr:rowOff>
                  </from>
                  <to>
                    <xdr:col>5</xdr:col>
                    <xdr:colOff>19050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6" name="Check Box 38">
              <controlPr defaultSize="0" autoFill="0" autoLine="0" autoPict="0">
                <anchor moveWithCells="1">
                  <from>
                    <xdr:col>4</xdr:col>
                    <xdr:colOff>95250</xdr:colOff>
                    <xdr:row>34</xdr:row>
                    <xdr:rowOff>76200</xdr:rowOff>
                  </from>
                  <to>
                    <xdr:col>5</xdr:col>
                    <xdr:colOff>19050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37" name="Check Box 39">
              <controlPr defaultSize="0" autoFill="0" autoLine="0" autoPict="0">
                <anchor moveWithCells="1">
                  <from>
                    <xdr:col>4</xdr:col>
                    <xdr:colOff>76200</xdr:colOff>
                    <xdr:row>35</xdr:row>
                    <xdr:rowOff>76200</xdr:rowOff>
                  </from>
                  <to>
                    <xdr:col>4</xdr:col>
                    <xdr:colOff>295275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38" name="Check Box 40">
              <controlPr defaultSize="0" autoFill="0" autoLine="0" autoPict="0">
                <anchor moveWithCells="1">
                  <from>
                    <xdr:col>4</xdr:col>
                    <xdr:colOff>95250</xdr:colOff>
                    <xdr:row>37</xdr:row>
                    <xdr:rowOff>19050</xdr:rowOff>
                  </from>
                  <to>
                    <xdr:col>5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39" name="Check Box 41">
              <controlPr defaultSize="0" autoFill="0" autoLine="0" autoPict="0">
                <anchor moveWithCells="1">
                  <from>
                    <xdr:col>4</xdr:col>
                    <xdr:colOff>95250</xdr:colOff>
                    <xdr:row>38</xdr:row>
                    <xdr:rowOff>19050</xdr:rowOff>
                  </from>
                  <to>
                    <xdr:col>5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0" name="Check Box 42">
              <controlPr defaultSize="0" autoFill="0" autoLine="0" autoPict="0">
                <anchor moveWithCells="1">
                  <from>
                    <xdr:col>4</xdr:col>
                    <xdr:colOff>95250</xdr:colOff>
                    <xdr:row>39</xdr:row>
                    <xdr:rowOff>76200</xdr:rowOff>
                  </from>
                  <to>
                    <xdr:col>5</xdr:col>
                    <xdr:colOff>19050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1" name="Check Box 43">
              <controlPr defaultSize="0" autoFill="0" autoLine="0" autoPict="0">
                <anchor moveWithCells="1">
                  <from>
                    <xdr:col>4</xdr:col>
                    <xdr:colOff>95250</xdr:colOff>
                    <xdr:row>40</xdr:row>
                    <xdr:rowOff>19050</xdr:rowOff>
                  </from>
                  <to>
                    <xdr:col>5</xdr:col>
                    <xdr:colOff>19050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2" name="Check Box 44">
              <controlPr defaultSize="0" autoFill="0" autoLine="0" autoPict="0">
                <anchor moveWithCells="1">
                  <from>
                    <xdr:col>4</xdr:col>
                    <xdr:colOff>95250</xdr:colOff>
                    <xdr:row>41</xdr:row>
                    <xdr:rowOff>19050</xdr:rowOff>
                  </from>
                  <to>
                    <xdr:col>5</xdr:col>
                    <xdr:colOff>19050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3" name="Check Box 45">
              <controlPr defaultSize="0" autoFill="0" autoLine="0" autoPict="0">
                <anchor moveWithCells="1">
                  <from>
                    <xdr:col>2</xdr:col>
                    <xdr:colOff>190500</xdr:colOff>
                    <xdr:row>41</xdr:row>
                    <xdr:rowOff>209550</xdr:rowOff>
                  </from>
                  <to>
                    <xdr:col>3</xdr:col>
                    <xdr:colOff>114300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4" name="Check Box 46">
              <controlPr defaultSize="0" autoFill="0" autoLine="0" autoPict="0">
                <anchor moveWithCells="1">
                  <from>
                    <xdr:col>4</xdr:col>
                    <xdr:colOff>95250</xdr:colOff>
                    <xdr:row>43</xdr:row>
                    <xdr:rowOff>19050</xdr:rowOff>
                  </from>
                  <to>
                    <xdr:col>5</xdr:col>
                    <xdr:colOff>19050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5" name="Check Box 47">
              <controlPr defaultSize="0" autoFill="0" autoLine="0" autoPict="0">
                <anchor moveWithCells="1">
                  <from>
                    <xdr:col>4</xdr:col>
                    <xdr:colOff>95250</xdr:colOff>
                    <xdr:row>44</xdr:row>
                    <xdr:rowOff>19050</xdr:rowOff>
                  </from>
                  <to>
                    <xdr:col>5</xdr:col>
                    <xdr:colOff>19050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46" name="Check Box 48">
              <controlPr defaultSize="0" autoFill="0" autoLine="0" autoPict="0">
                <anchor moveWithCells="1">
                  <from>
                    <xdr:col>4</xdr:col>
                    <xdr:colOff>95250</xdr:colOff>
                    <xdr:row>45</xdr:row>
                    <xdr:rowOff>19050</xdr:rowOff>
                  </from>
                  <to>
                    <xdr:col>5</xdr:col>
                    <xdr:colOff>19050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47" name="Check Box 49">
              <controlPr defaultSize="0" autoFill="0" autoLine="0" autoPict="0">
                <anchor moveWithCells="1">
                  <from>
                    <xdr:col>2</xdr:col>
                    <xdr:colOff>190500</xdr:colOff>
                    <xdr:row>45</xdr:row>
                    <xdr:rowOff>209550</xdr:rowOff>
                  </from>
                  <to>
                    <xdr:col>3</xdr:col>
                    <xdr:colOff>114300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48" name="Check Box 50">
              <controlPr defaultSize="0" autoFill="0" autoLine="0" autoPict="0">
                <anchor moveWithCells="1">
                  <from>
                    <xdr:col>2</xdr:col>
                    <xdr:colOff>285750</xdr:colOff>
                    <xdr:row>46</xdr:row>
                    <xdr:rowOff>190500</xdr:rowOff>
                  </from>
                  <to>
                    <xdr:col>3</xdr:col>
                    <xdr:colOff>209550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49" name="Check Box 51">
              <controlPr defaultSize="0" autoFill="0" autoLine="0" autoPict="0">
                <anchor moveWithCells="1">
                  <from>
                    <xdr:col>2</xdr:col>
                    <xdr:colOff>285750</xdr:colOff>
                    <xdr:row>48</xdr:row>
                    <xdr:rowOff>0</xdr:rowOff>
                  </from>
                  <to>
                    <xdr:col>3</xdr:col>
                    <xdr:colOff>209550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0" name="Check Box 52">
              <controlPr defaultSize="0" autoFill="0" autoLine="0" autoPict="0">
                <anchor moveWithCells="1">
                  <from>
                    <xdr:col>2</xdr:col>
                    <xdr:colOff>171450</xdr:colOff>
                    <xdr:row>35</xdr:row>
                    <xdr:rowOff>342900</xdr:rowOff>
                  </from>
                  <to>
                    <xdr:col>3</xdr:col>
                    <xdr:colOff>95250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1" name="Check Box 53">
              <controlPr defaultSize="0" autoFill="0" autoLine="0" autoPict="0">
                <anchor moveWithCells="1">
                  <from>
                    <xdr:col>3</xdr:col>
                    <xdr:colOff>19050</xdr:colOff>
                    <xdr:row>6</xdr:row>
                    <xdr:rowOff>114300</xdr:rowOff>
                  </from>
                  <to>
                    <xdr:col>4</xdr:col>
                    <xdr:colOff>19050</xdr:colOff>
                    <xdr:row>7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7979"/>
  </sheetPr>
  <dimension ref="A1:L110"/>
  <sheetViews>
    <sheetView topLeftCell="A85" zoomScale="110" zoomScaleNormal="110" workbookViewId="0">
      <selection activeCell="J95" sqref="J95"/>
    </sheetView>
  </sheetViews>
  <sheetFormatPr defaultRowHeight="15" x14ac:dyDescent="0.25"/>
  <cols>
    <col min="1" max="1" width="3.42578125" customWidth="1"/>
    <col min="2" max="2" width="35.28515625" customWidth="1"/>
    <col min="3" max="3" width="14.5703125" customWidth="1"/>
    <col min="4" max="4" width="10.42578125" style="9" customWidth="1"/>
    <col min="5" max="5" width="12.7109375" customWidth="1"/>
    <col min="6" max="6" width="8.42578125" style="9" customWidth="1"/>
    <col min="7" max="7" width="12.7109375" customWidth="1"/>
  </cols>
  <sheetData>
    <row r="1" spans="1:7" x14ac:dyDescent="0.25">
      <c r="A1" s="494" t="s">
        <v>217</v>
      </c>
      <c r="B1" s="494"/>
      <c r="C1" s="494"/>
      <c r="D1" s="494"/>
      <c r="E1" s="494"/>
      <c r="F1" s="494"/>
      <c r="G1" s="494"/>
    </row>
    <row r="3" spans="1:7" x14ac:dyDescent="0.25">
      <c r="A3" s="527" t="s">
        <v>33</v>
      </c>
      <c r="B3" s="191"/>
      <c r="C3" s="191"/>
      <c r="D3" s="16"/>
      <c r="E3" s="16"/>
      <c r="F3" s="16"/>
      <c r="G3" s="16"/>
    </row>
    <row r="4" spans="1:7" ht="15.75" thickBot="1" x14ac:dyDescent="0.3">
      <c r="A4" s="16"/>
      <c r="B4" s="16"/>
      <c r="C4" s="16"/>
      <c r="D4" s="16"/>
      <c r="E4" s="16"/>
      <c r="F4" s="16"/>
      <c r="G4" s="16"/>
    </row>
    <row r="5" spans="1:7" x14ac:dyDescent="0.25">
      <c r="A5" s="484" t="s">
        <v>218</v>
      </c>
      <c r="B5" s="484" t="s">
        <v>219</v>
      </c>
      <c r="C5" s="496"/>
      <c r="D5" s="497"/>
      <c r="E5" s="497"/>
      <c r="F5" s="497"/>
      <c r="G5" s="498"/>
    </row>
    <row r="6" spans="1:7" s="119" customFormat="1" x14ac:dyDescent="0.25">
      <c r="A6" s="485"/>
      <c r="B6" s="485"/>
      <c r="C6" s="499"/>
      <c r="D6" s="500"/>
      <c r="E6" s="500"/>
      <c r="F6" s="500"/>
      <c r="G6" s="501"/>
    </row>
    <row r="7" spans="1:7" x14ac:dyDescent="0.25">
      <c r="A7" s="485"/>
      <c r="B7" s="485"/>
      <c r="C7" s="502"/>
      <c r="D7" s="503"/>
      <c r="E7" s="504"/>
      <c r="F7" s="504"/>
      <c r="G7" s="505"/>
    </row>
    <row r="8" spans="1:7" x14ac:dyDescent="0.25">
      <c r="A8" s="485"/>
      <c r="B8" s="485"/>
      <c r="C8" s="502"/>
      <c r="D8" s="503"/>
      <c r="E8" s="504"/>
      <c r="F8" s="504"/>
      <c r="G8" s="505"/>
    </row>
    <row r="9" spans="1:7" ht="12" customHeight="1" thickBot="1" x14ac:dyDescent="0.3">
      <c r="A9" s="495"/>
      <c r="B9" s="495"/>
      <c r="C9" s="506"/>
      <c r="D9" s="507"/>
      <c r="E9" s="507"/>
      <c r="F9" s="507"/>
      <c r="G9" s="508"/>
    </row>
    <row r="10" spans="1:7" x14ac:dyDescent="0.25">
      <c r="A10" s="484" t="s">
        <v>220</v>
      </c>
      <c r="B10" s="484" t="s">
        <v>221</v>
      </c>
      <c r="C10" s="496"/>
      <c r="D10" s="497"/>
      <c r="E10" s="497"/>
      <c r="F10" s="497"/>
      <c r="G10" s="498"/>
    </row>
    <row r="11" spans="1:7" s="119" customFormat="1" x14ac:dyDescent="0.25">
      <c r="A11" s="485"/>
      <c r="B11" s="485"/>
      <c r="C11" s="499"/>
      <c r="D11" s="500"/>
      <c r="E11" s="500"/>
      <c r="F11" s="500"/>
      <c r="G11" s="501"/>
    </row>
    <row r="12" spans="1:7" x14ac:dyDescent="0.25">
      <c r="A12" s="485"/>
      <c r="B12" s="485"/>
      <c r="C12" s="499"/>
      <c r="D12" s="500"/>
      <c r="E12" s="500"/>
      <c r="F12" s="500"/>
      <c r="G12" s="501"/>
    </row>
    <row r="13" spans="1:7" x14ac:dyDescent="0.25">
      <c r="A13" s="485"/>
      <c r="B13" s="485"/>
      <c r="C13" s="499"/>
      <c r="D13" s="500"/>
      <c r="E13" s="500"/>
      <c r="F13" s="500"/>
      <c r="G13" s="501"/>
    </row>
    <row r="14" spans="1:7" ht="15.75" thickBot="1" x14ac:dyDescent="0.3">
      <c r="A14" s="495"/>
      <c r="B14" s="495"/>
      <c r="C14" s="509"/>
      <c r="D14" s="510"/>
      <c r="E14" s="510"/>
      <c r="F14" s="510"/>
      <c r="G14" s="511"/>
    </row>
    <row r="15" spans="1:7" x14ac:dyDescent="0.25">
      <c r="A15" s="484" t="s">
        <v>222</v>
      </c>
      <c r="B15" s="484" t="s">
        <v>223</v>
      </c>
      <c r="C15" s="496"/>
      <c r="D15" s="497"/>
      <c r="E15" s="497"/>
      <c r="F15" s="497"/>
      <c r="G15" s="498"/>
    </row>
    <row r="16" spans="1:7" s="119" customFormat="1" x14ac:dyDescent="0.25">
      <c r="A16" s="485"/>
      <c r="B16" s="485"/>
      <c r="C16" s="499"/>
      <c r="D16" s="500"/>
      <c r="E16" s="500"/>
      <c r="F16" s="500"/>
      <c r="G16" s="501"/>
    </row>
    <row r="17" spans="1:7" x14ac:dyDescent="0.25">
      <c r="A17" s="485"/>
      <c r="B17" s="485"/>
      <c r="C17" s="499"/>
      <c r="D17" s="500"/>
      <c r="E17" s="500"/>
      <c r="F17" s="500"/>
      <c r="G17" s="501"/>
    </row>
    <row r="18" spans="1:7" x14ac:dyDescent="0.25">
      <c r="A18" s="485"/>
      <c r="B18" s="485"/>
      <c r="C18" s="499"/>
      <c r="D18" s="500"/>
      <c r="E18" s="500"/>
      <c r="F18" s="500"/>
      <c r="G18" s="501"/>
    </row>
    <row r="19" spans="1:7" ht="15.75" thickBot="1" x14ac:dyDescent="0.3">
      <c r="A19" s="495"/>
      <c r="B19" s="495"/>
      <c r="C19" s="509"/>
      <c r="D19" s="510"/>
      <c r="E19" s="510"/>
      <c r="F19" s="510"/>
      <c r="G19" s="511"/>
    </row>
    <row r="21" spans="1:7" x14ac:dyDescent="0.25">
      <c r="A21" s="527" t="s">
        <v>86</v>
      </c>
      <c r="B21" s="191"/>
      <c r="C21" s="191"/>
      <c r="D21" s="16"/>
      <c r="E21" s="16"/>
      <c r="F21" s="16"/>
      <c r="G21" s="16"/>
    </row>
    <row r="22" spans="1:7" ht="15.75" thickBot="1" x14ac:dyDescent="0.3">
      <c r="A22" s="16"/>
      <c r="B22" s="16"/>
      <c r="C22" s="16"/>
      <c r="D22" s="16"/>
      <c r="E22" s="16"/>
      <c r="F22" s="16"/>
      <c r="G22" s="16"/>
    </row>
    <row r="23" spans="1:7" x14ac:dyDescent="0.25">
      <c r="A23" s="484" t="s">
        <v>218</v>
      </c>
      <c r="B23" s="484" t="s">
        <v>224</v>
      </c>
      <c r="C23" s="496"/>
      <c r="D23" s="497"/>
      <c r="E23" s="497"/>
      <c r="F23" s="497"/>
      <c r="G23" s="498"/>
    </row>
    <row r="24" spans="1:7" s="119" customFormat="1" x14ac:dyDescent="0.25">
      <c r="A24" s="485"/>
      <c r="B24" s="485"/>
      <c r="C24" s="499"/>
      <c r="D24" s="500"/>
      <c r="E24" s="500"/>
      <c r="F24" s="500"/>
      <c r="G24" s="501"/>
    </row>
    <row r="25" spans="1:7" x14ac:dyDescent="0.25">
      <c r="A25" s="485"/>
      <c r="B25" s="485"/>
      <c r="C25" s="499"/>
      <c r="D25" s="500"/>
      <c r="E25" s="500"/>
      <c r="F25" s="500"/>
      <c r="G25" s="501"/>
    </row>
    <row r="26" spans="1:7" x14ac:dyDescent="0.25">
      <c r="A26" s="485"/>
      <c r="B26" s="485"/>
      <c r="C26" s="499"/>
      <c r="D26" s="500"/>
      <c r="E26" s="500"/>
      <c r="F26" s="500"/>
      <c r="G26" s="501"/>
    </row>
    <row r="27" spans="1:7" ht="15.75" thickBot="1" x14ac:dyDescent="0.3">
      <c r="A27" s="495"/>
      <c r="B27" s="495"/>
      <c r="C27" s="509"/>
      <c r="D27" s="510"/>
      <c r="E27" s="510"/>
      <c r="F27" s="510"/>
      <c r="G27" s="511"/>
    </row>
    <row r="28" spans="1:7" x14ac:dyDescent="0.25">
      <c r="A28" s="484" t="s">
        <v>220</v>
      </c>
      <c r="B28" s="484" t="s">
        <v>225</v>
      </c>
      <c r="C28" s="496"/>
      <c r="D28" s="497"/>
      <c r="E28" s="497"/>
      <c r="F28" s="497"/>
      <c r="G28" s="498"/>
    </row>
    <row r="29" spans="1:7" s="119" customFormat="1" x14ac:dyDescent="0.25">
      <c r="A29" s="485"/>
      <c r="B29" s="485"/>
      <c r="C29" s="499"/>
      <c r="D29" s="500"/>
      <c r="E29" s="500"/>
      <c r="F29" s="500"/>
      <c r="G29" s="501"/>
    </row>
    <row r="30" spans="1:7" x14ac:dyDescent="0.25">
      <c r="A30" s="485"/>
      <c r="B30" s="485"/>
      <c r="C30" s="499"/>
      <c r="D30" s="500"/>
      <c r="E30" s="500"/>
      <c r="F30" s="500"/>
      <c r="G30" s="501"/>
    </row>
    <row r="31" spans="1:7" x14ac:dyDescent="0.25">
      <c r="A31" s="485"/>
      <c r="B31" s="485"/>
      <c r="C31" s="499"/>
      <c r="D31" s="500"/>
      <c r="E31" s="500"/>
      <c r="F31" s="500"/>
      <c r="G31" s="501"/>
    </row>
    <row r="32" spans="1:7" ht="15.75" thickBot="1" x14ac:dyDescent="0.3">
      <c r="A32" s="495"/>
      <c r="B32" s="495"/>
      <c r="C32" s="509"/>
      <c r="D32" s="510"/>
      <c r="E32" s="510"/>
      <c r="F32" s="510"/>
      <c r="G32" s="511"/>
    </row>
    <row r="33" spans="1:7" x14ac:dyDescent="0.25">
      <c r="A33" s="484" t="s">
        <v>222</v>
      </c>
      <c r="B33" s="484" t="s">
        <v>226</v>
      </c>
      <c r="C33" s="496"/>
      <c r="D33" s="497"/>
      <c r="E33" s="497"/>
      <c r="F33" s="497"/>
      <c r="G33" s="498"/>
    </row>
    <row r="34" spans="1:7" s="119" customFormat="1" x14ac:dyDescent="0.25">
      <c r="A34" s="485"/>
      <c r="B34" s="485"/>
      <c r="C34" s="499"/>
      <c r="D34" s="500"/>
      <c r="E34" s="500"/>
      <c r="F34" s="500"/>
      <c r="G34" s="501"/>
    </row>
    <row r="35" spans="1:7" x14ac:dyDescent="0.25">
      <c r="A35" s="485"/>
      <c r="B35" s="485"/>
      <c r="C35" s="499"/>
      <c r="D35" s="500"/>
      <c r="E35" s="500"/>
      <c r="F35" s="500"/>
      <c r="G35" s="501"/>
    </row>
    <row r="36" spans="1:7" x14ac:dyDescent="0.25">
      <c r="A36" s="485"/>
      <c r="B36" s="485"/>
      <c r="C36" s="499"/>
      <c r="D36" s="500"/>
      <c r="E36" s="500"/>
      <c r="F36" s="500"/>
      <c r="G36" s="501"/>
    </row>
    <row r="37" spans="1:7" ht="15.75" thickBot="1" x14ac:dyDescent="0.3">
      <c r="A37" s="495"/>
      <c r="B37" s="495"/>
      <c r="C37" s="509"/>
      <c r="D37" s="510"/>
      <c r="E37" s="510"/>
      <c r="F37" s="510"/>
      <c r="G37" s="511"/>
    </row>
    <row r="39" spans="1:7" x14ac:dyDescent="0.25">
      <c r="A39" s="17" t="s">
        <v>146</v>
      </c>
      <c r="B39" s="16"/>
      <c r="C39" s="16"/>
      <c r="D39" s="16"/>
      <c r="E39" s="16"/>
      <c r="F39" s="16"/>
      <c r="G39" s="16"/>
    </row>
    <row r="40" spans="1:7" ht="15.75" thickBot="1" x14ac:dyDescent="0.3">
      <c r="A40" s="16"/>
      <c r="B40" s="16"/>
      <c r="C40" s="16"/>
      <c r="D40" s="16"/>
      <c r="E40" s="16"/>
      <c r="F40" s="16"/>
      <c r="G40" s="16"/>
    </row>
    <row r="41" spans="1:7" x14ac:dyDescent="0.25">
      <c r="A41" s="484" t="s">
        <v>218</v>
      </c>
      <c r="B41" s="524" t="s">
        <v>319</v>
      </c>
      <c r="C41" s="512"/>
      <c r="D41" s="513"/>
      <c r="E41" s="513"/>
      <c r="F41" s="513"/>
      <c r="G41" s="514"/>
    </row>
    <row r="42" spans="1:7" x14ac:dyDescent="0.25">
      <c r="A42" s="485"/>
      <c r="B42" s="525"/>
      <c r="C42" s="515"/>
      <c r="D42" s="516"/>
      <c r="E42" s="516"/>
      <c r="F42" s="516"/>
      <c r="G42" s="517"/>
    </row>
    <row r="43" spans="1:7" x14ac:dyDescent="0.25">
      <c r="A43" s="485"/>
      <c r="B43" s="525"/>
      <c r="C43" s="515"/>
      <c r="D43" s="516"/>
      <c r="E43" s="516"/>
      <c r="F43" s="516"/>
      <c r="G43" s="517"/>
    </row>
    <row r="44" spans="1:7" ht="15.75" thickBot="1" x14ac:dyDescent="0.3">
      <c r="A44" s="495"/>
      <c r="B44" s="526"/>
      <c r="C44" s="518"/>
      <c r="D44" s="519"/>
      <c r="E44" s="519"/>
      <c r="F44" s="519"/>
      <c r="G44" s="520"/>
    </row>
    <row r="45" spans="1:7" ht="15" customHeight="1" x14ac:dyDescent="0.25">
      <c r="A45" s="484" t="s">
        <v>220</v>
      </c>
      <c r="B45" s="484" t="s">
        <v>227</v>
      </c>
      <c r="C45" s="528" t="s">
        <v>285</v>
      </c>
      <c r="D45" s="529"/>
      <c r="E45" s="548" t="s">
        <v>286</v>
      </c>
      <c r="F45" s="549"/>
      <c r="G45" s="550"/>
    </row>
    <row r="46" spans="1:7" s="119" customFormat="1" ht="15" customHeight="1" x14ac:dyDescent="0.25">
      <c r="A46" s="485"/>
      <c r="B46" s="485"/>
      <c r="C46" s="530" t="s">
        <v>287</v>
      </c>
      <c r="D46" s="531"/>
      <c r="E46" s="531"/>
      <c r="F46" s="531"/>
      <c r="G46" s="532"/>
    </row>
    <row r="47" spans="1:7" s="119" customFormat="1" ht="15" customHeight="1" x14ac:dyDescent="0.25">
      <c r="A47" s="485"/>
      <c r="B47" s="485"/>
      <c r="C47" s="551" t="s">
        <v>288</v>
      </c>
      <c r="D47" s="552"/>
      <c r="E47" s="552"/>
      <c r="F47" s="552"/>
      <c r="G47" s="553"/>
    </row>
    <row r="48" spans="1:7" x14ac:dyDescent="0.25">
      <c r="A48" s="485"/>
      <c r="B48" s="485"/>
      <c r="C48" s="515"/>
      <c r="D48" s="516"/>
      <c r="E48" s="516"/>
      <c r="F48" s="516"/>
      <c r="G48" s="517"/>
    </row>
    <row r="49" spans="1:7" x14ac:dyDescent="0.25">
      <c r="A49" s="485"/>
      <c r="B49" s="485"/>
      <c r="C49" s="515"/>
      <c r="D49" s="516"/>
      <c r="E49" s="516"/>
      <c r="F49" s="516"/>
      <c r="G49" s="517"/>
    </row>
    <row r="50" spans="1:7" ht="15.75" thickBot="1" x14ac:dyDescent="0.3">
      <c r="A50" s="495"/>
      <c r="B50" s="495"/>
      <c r="C50" s="518"/>
      <c r="D50" s="519"/>
      <c r="E50" s="519"/>
      <c r="F50" s="519"/>
      <c r="G50" s="520"/>
    </row>
    <row r="51" spans="1:7" x14ac:dyDescent="0.25">
      <c r="A51" s="484" t="s">
        <v>222</v>
      </c>
      <c r="B51" s="484" t="s">
        <v>229</v>
      </c>
      <c r="C51" s="512"/>
      <c r="D51" s="513"/>
      <c r="E51" s="513"/>
      <c r="F51" s="513"/>
      <c r="G51" s="514"/>
    </row>
    <row r="52" spans="1:7" x14ac:dyDescent="0.25">
      <c r="A52" s="485"/>
      <c r="B52" s="485"/>
      <c r="C52" s="515"/>
      <c r="D52" s="516"/>
      <c r="E52" s="516"/>
      <c r="F52" s="516"/>
      <c r="G52" s="517"/>
    </row>
    <row r="53" spans="1:7" x14ac:dyDescent="0.25">
      <c r="A53" s="485"/>
      <c r="B53" s="485"/>
      <c r="C53" s="515"/>
      <c r="D53" s="516"/>
      <c r="E53" s="516"/>
      <c r="F53" s="516"/>
      <c r="G53" s="517"/>
    </row>
    <row r="54" spans="1:7" ht="15.75" thickBot="1" x14ac:dyDescent="0.3">
      <c r="A54" s="495"/>
      <c r="B54" s="495"/>
      <c r="C54" s="518"/>
      <c r="D54" s="519"/>
      <c r="E54" s="519"/>
      <c r="F54" s="519"/>
      <c r="G54" s="520"/>
    </row>
    <row r="56" spans="1:7" x14ac:dyDescent="0.25">
      <c r="A56" s="17" t="s">
        <v>173</v>
      </c>
      <c r="B56" s="16"/>
      <c r="C56" s="16"/>
      <c r="D56" s="16"/>
      <c r="E56" s="16"/>
      <c r="F56" s="16"/>
      <c r="G56" s="16"/>
    </row>
    <row r="57" spans="1:7" ht="15.75" thickBot="1" x14ac:dyDescent="0.3">
      <c r="A57" s="16"/>
      <c r="B57" s="16"/>
      <c r="C57" s="16"/>
      <c r="D57" s="16"/>
      <c r="E57" s="16"/>
      <c r="F57" s="16"/>
      <c r="G57" s="16"/>
    </row>
    <row r="58" spans="1:7" x14ac:dyDescent="0.25">
      <c r="A58" s="484" t="s">
        <v>218</v>
      </c>
      <c r="B58" s="524" t="s">
        <v>320</v>
      </c>
      <c r="C58" s="512"/>
      <c r="D58" s="513"/>
      <c r="E58" s="513"/>
      <c r="F58" s="513"/>
      <c r="G58" s="514"/>
    </row>
    <row r="59" spans="1:7" s="119" customFormat="1" x14ac:dyDescent="0.25">
      <c r="A59" s="485"/>
      <c r="B59" s="525"/>
      <c r="C59" s="515"/>
      <c r="D59" s="516"/>
      <c r="E59" s="516"/>
      <c r="F59" s="516"/>
      <c r="G59" s="517"/>
    </row>
    <row r="60" spans="1:7" x14ac:dyDescent="0.25">
      <c r="A60" s="485"/>
      <c r="B60" s="525"/>
      <c r="C60" s="515"/>
      <c r="D60" s="516"/>
      <c r="E60" s="516"/>
      <c r="F60" s="516"/>
      <c r="G60" s="517"/>
    </row>
    <row r="61" spans="1:7" ht="15.75" thickBot="1" x14ac:dyDescent="0.3">
      <c r="A61" s="495"/>
      <c r="B61" s="526"/>
      <c r="C61" s="518"/>
      <c r="D61" s="519"/>
      <c r="E61" s="519"/>
      <c r="F61" s="519"/>
      <c r="G61" s="520"/>
    </row>
    <row r="62" spans="1:7" x14ac:dyDescent="0.25">
      <c r="A62" s="484" t="s">
        <v>220</v>
      </c>
      <c r="B62" s="484" t="s">
        <v>230</v>
      </c>
      <c r="C62" s="484" t="s">
        <v>231</v>
      </c>
      <c r="D62" s="133" t="s">
        <v>232</v>
      </c>
      <c r="E62" s="130"/>
      <c r="F62" s="133" t="s">
        <v>233</v>
      </c>
      <c r="G62" s="130"/>
    </row>
    <row r="63" spans="1:7" x14ac:dyDescent="0.25">
      <c r="A63" s="485"/>
      <c r="B63" s="485"/>
      <c r="C63" s="485"/>
      <c r="D63" s="134" t="s">
        <v>234</v>
      </c>
      <c r="E63" s="131"/>
      <c r="F63" s="134" t="s">
        <v>233</v>
      </c>
      <c r="G63" s="131"/>
    </row>
    <row r="64" spans="1:7" ht="15.75" thickBot="1" x14ac:dyDescent="0.3">
      <c r="A64" s="485"/>
      <c r="B64" s="485"/>
      <c r="C64" s="495"/>
      <c r="D64" s="135" t="s">
        <v>235</v>
      </c>
      <c r="E64" s="132"/>
      <c r="F64" s="135" t="s">
        <v>233</v>
      </c>
      <c r="G64" s="132"/>
    </row>
    <row r="65" spans="1:12" x14ac:dyDescent="0.25">
      <c r="A65" s="485"/>
      <c r="B65" s="485"/>
      <c r="C65" s="484" t="s">
        <v>236</v>
      </c>
      <c r="D65" s="133" t="s">
        <v>232</v>
      </c>
      <c r="E65" s="130"/>
      <c r="F65" s="133" t="s">
        <v>233</v>
      </c>
      <c r="G65" s="130"/>
    </row>
    <row r="66" spans="1:12" x14ac:dyDescent="0.25">
      <c r="A66" s="485"/>
      <c r="B66" s="485"/>
      <c r="C66" s="485"/>
      <c r="D66" s="134" t="s">
        <v>234</v>
      </c>
      <c r="E66" s="131"/>
      <c r="F66" s="134" t="s">
        <v>233</v>
      </c>
      <c r="G66" s="131"/>
    </row>
    <row r="67" spans="1:12" ht="15.75" thickBot="1" x14ac:dyDescent="0.3">
      <c r="A67" s="485"/>
      <c r="B67" s="485"/>
      <c r="C67" s="495"/>
      <c r="D67" s="135" t="s">
        <v>235</v>
      </c>
      <c r="E67" s="132"/>
      <c r="F67" s="135" t="s">
        <v>233</v>
      </c>
      <c r="G67" s="132"/>
    </row>
    <row r="68" spans="1:12" x14ac:dyDescent="0.25">
      <c r="A68" s="485"/>
      <c r="B68" s="485"/>
      <c r="C68" s="484" t="s">
        <v>237</v>
      </c>
      <c r="D68" s="133" t="s">
        <v>232</v>
      </c>
      <c r="E68" s="130"/>
      <c r="F68" s="133" t="s">
        <v>233</v>
      </c>
      <c r="G68" s="130"/>
    </row>
    <row r="69" spans="1:12" x14ac:dyDescent="0.25">
      <c r="A69" s="485"/>
      <c r="B69" s="485"/>
      <c r="C69" s="485"/>
      <c r="D69" s="134" t="s">
        <v>234</v>
      </c>
      <c r="E69" s="131"/>
      <c r="F69" s="134" t="s">
        <v>233</v>
      </c>
      <c r="G69" s="131"/>
      <c r="H69" s="16"/>
      <c r="I69" s="16"/>
      <c r="J69" s="16"/>
      <c r="K69" s="16"/>
      <c r="L69" s="16"/>
    </row>
    <row r="70" spans="1:12" ht="15.75" thickBot="1" x14ac:dyDescent="0.3">
      <c r="A70" s="485"/>
      <c r="B70" s="485"/>
      <c r="C70" s="495"/>
      <c r="D70" s="135" t="s">
        <v>235</v>
      </c>
      <c r="E70" s="132"/>
      <c r="F70" s="135" t="s">
        <v>233</v>
      </c>
      <c r="G70" s="132"/>
      <c r="H70" s="16"/>
      <c r="I70" s="16"/>
      <c r="J70" s="16"/>
      <c r="K70" s="16"/>
      <c r="L70" s="16"/>
    </row>
    <row r="71" spans="1:12" x14ac:dyDescent="0.25">
      <c r="A71" s="485"/>
      <c r="B71" s="485"/>
      <c r="C71" s="10" t="s">
        <v>238</v>
      </c>
      <c r="D71" s="133" t="s">
        <v>232</v>
      </c>
      <c r="E71" s="130"/>
      <c r="F71" s="133" t="s">
        <v>233</v>
      </c>
      <c r="G71" s="130"/>
      <c r="H71" s="16"/>
      <c r="I71" s="16"/>
      <c r="J71" s="16"/>
      <c r="K71" s="16"/>
      <c r="L71" s="16"/>
    </row>
    <row r="72" spans="1:12" x14ac:dyDescent="0.25">
      <c r="A72" s="485"/>
      <c r="B72" s="485"/>
      <c r="C72" s="10" t="s">
        <v>239</v>
      </c>
      <c r="D72" s="134" t="s">
        <v>234</v>
      </c>
      <c r="E72" s="131"/>
      <c r="F72" s="134" t="s">
        <v>233</v>
      </c>
      <c r="G72" s="131"/>
      <c r="H72" s="16"/>
      <c r="I72" s="16"/>
      <c r="J72" s="16"/>
      <c r="K72" s="16"/>
      <c r="L72" s="16"/>
    </row>
    <row r="73" spans="1:12" ht="15.75" thickBot="1" x14ac:dyDescent="0.3">
      <c r="A73" s="485"/>
      <c r="B73" s="485"/>
      <c r="C73" s="11"/>
      <c r="D73" s="135" t="s">
        <v>235</v>
      </c>
      <c r="E73" s="132"/>
      <c r="F73" s="135" t="s">
        <v>233</v>
      </c>
      <c r="G73" s="132"/>
      <c r="H73" s="16"/>
      <c r="I73" s="16"/>
      <c r="J73" s="16"/>
      <c r="K73" s="16"/>
      <c r="L73" s="16"/>
    </row>
    <row r="74" spans="1:12" x14ac:dyDescent="0.25">
      <c r="A74" s="485"/>
      <c r="B74" s="485"/>
      <c r="C74" s="484" t="s">
        <v>240</v>
      </c>
      <c r="D74" s="133" t="s">
        <v>232</v>
      </c>
      <c r="E74" s="130"/>
      <c r="F74" s="133" t="s">
        <v>233</v>
      </c>
      <c r="G74" s="130"/>
      <c r="H74" s="16"/>
      <c r="I74" s="16"/>
      <c r="J74" s="16"/>
      <c r="K74" s="16"/>
      <c r="L74" s="16"/>
    </row>
    <row r="75" spans="1:12" x14ac:dyDescent="0.25">
      <c r="A75" s="485"/>
      <c r="B75" s="485"/>
      <c r="C75" s="485"/>
      <c r="D75" s="134" t="s">
        <v>234</v>
      </c>
      <c r="E75" s="131"/>
      <c r="F75" s="134" t="s">
        <v>233</v>
      </c>
      <c r="G75" s="131"/>
      <c r="H75" s="16"/>
      <c r="I75" s="16"/>
      <c r="J75" s="16"/>
      <c r="K75" s="16"/>
      <c r="L75" s="16"/>
    </row>
    <row r="76" spans="1:12" ht="15.75" thickBot="1" x14ac:dyDescent="0.3">
      <c r="A76" s="485"/>
      <c r="B76" s="485"/>
      <c r="C76" s="495"/>
      <c r="D76" s="135" t="s">
        <v>235</v>
      </c>
      <c r="E76" s="132"/>
      <c r="F76" s="135" t="s">
        <v>233</v>
      </c>
      <c r="G76" s="132"/>
      <c r="H76" s="16"/>
      <c r="I76" s="16"/>
      <c r="J76" s="16"/>
      <c r="K76" s="16"/>
      <c r="L76" s="2"/>
    </row>
    <row r="77" spans="1:12" x14ac:dyDescent="0.25">
      <c r="A77" s="485"/>
      <c r="B77" s="485"/>
      <c r="C77" s="484" t="s">
        <v>241</v>
      </c>
      <c r="D77" s="133" t="s">
        <v>232</v>
      </c>
      <c r="E77" s="130"/>
      <c r="F77" s="133" t="s">
        <v>233</v>
      </c>
      <c r="G77" s="130"/>
      <c r="H77" s="16"/>
      <c r="I77" s="16"/>
      <c r="J77" s="16"/>
      <c r="K77" s="16"/>
      <c r="L77" s="16"/>
    </row>
    <row r="78" spans="1:12" x14ac:dyDescent="0.25">
      <c r="A78" s="485"/>
      <c r="B78" s="485"/>
      <c r="C78" s="485"/>
      <c r="D78" s="134" t="s">
        <v>234</v>
      </c>
      <c r="E78" s="131"/>
      <c r="F78" s="134" t="s">
        <v>233</v>
      </c>
      <c r="G78" s="131"/>
      <c r="H78" s="16"/>
      <c r="I78" s="16"/>
      <c r="J78" s="16"/>
      <c r="K78" s="16"/>
      <c r="L78" s="16"/>
    </row>
    <row r="79" spans="1:12" ht="15.75" thickBot="1" x14ac:dyDescent="0.3">
      <c r="A79" s="495"/>
      <c r="B79" s="495"/>
      <c r="C79" s="495"/>
      <c r="D79" s="135" t="s">
        <v>235</v>
      </c>
      <c r="E79" s="132"/>
      <c r="F79" s="135" t="s">
        <v>233</v>
      </c>
      <c r="G79" s="132"/>
      <c r="H79" s="16"/>
      <c r="I79" s="16"/>
      <c r="J79" s="16"/>
      <c r="K79" s="16"/>
      <c r="L79" s="16"/>
    </row>
    <row r="80" spans="1:12" x14ac:dyDescent="0.25">
      <c r="A80" s="484" t="s">
        <v>222</v>
      </c>
      <c r="B80" s="484" t="s">
        <v>242</v>
      </c>
      <c r="C80" s="512"/>
      <c r="D80" s="513"/>
      <c r="E80" s="513"/>
      <c r="F80" s="513"/>
      <c r="G80" s="514"/>
      <c r="H80" s="16"/>
      <c r="I80" s="16"/>
      <c r="J80" s="16"/>
      <c r="K80" s="16"/>
      <c r="L80" s="16"/>
    </row>
    <row r="81" spans="1:12" x14ac:dyDescent="0.25">
      <c r="A81" s="485"/>
      <c r="B81" s="485"/>
      <c r="C81" s="515"/>
      <c r="D81" s="516"/>
      <c r="E81" s="516"/>
      <c r="F81" s="516"/>
      <c r="G81" s="517"/>
      <c r="H81" s="16"/>
      <c r="I81" s="16"/>
      <c r="J81" s="16"/>
      <c r="K81" s="16"/>
      <c r="L81" s="16"/>
    </row>
    <row r="82" spans="1:12" x14ac:dyDescent="0.25">
      <c r="A82" s="485"/>
      <c r="B82" s="485"/>
      <c r="C82" s="515"/>
      <c r="D82" s="516"/>
      <c r="E82" s="516"/>
      <c r="F82" s="516"/>
      <c r="G82" s="517"/>
      <c r="H82" s="16"/>
      <c r="I82" s="16"/>
      <c r="J82" s="16"/>
      <c r="K82" s="16"/>
      <c r="L82" s="16"/>
    </row>
    <row r="83" spans="1:12" ht="15.75" thickBot="1" x14ac:dyDescent="0.3">
      <c r="A83" s="495"/>
      <c r="B83" s="495"/>
      <c r="C83" s="518"/>
      <c r="D83" s="519"/>
      <c r="E83" s="519"/>
      <c r="F83" s="519"/>
      <c r="G83" s="520"/>
      <c r="H83" s="16"/>
      <c r="I83" s="16"/>
      <c r="J83" s="16"/>
      <c r="K83" s="16"/>
      <c r="L83" s="16"/>
    </row>
    <row r="84" spans="1:12" s="119" customFormat="1" ht="27" customHeight="1" x14ac:dyDescent="0.25">
      <c r="A84" s="484" t="s">
        <v>243</v>
      </c>
      <c r="B84" s="524" t="s">
        <v>321</v>
      </c>
      <c r="C84" s="533" t="s">
        <v>332</v>
      </c>
      <c r="D84" s="534"/>
      <c r="E84" s="534"/>
      <c r="F84" s="534"/>
      <c r="G84" s="535"/>
      <c r="I84" s="119" t="s">
        <v>339</v>
      </c>
    </row>
    <row r="85" spans="1:12" s="119" customFormat="1" x14ac:dyDescent="0.25">
      <c r="A85" s="417"/>
      <c r="B85" s="420"/>
      <c r="C85" s="536" t="s">
        <v>307</v>
      </c>
      <c r="D85" s="537"/>
      <c r="E85" s="537"/>
      <c r="F85" s="537"/>
      <c r="G85" s="538"/>
    </row>
    <row r="86" spans="1:12" s="119" customFormat="1" x14ac:dyDescent="0.25">
      <c r="A86" s="417"/>
      <c r="B86" s="420"/>
      <c r="C86" s="536"/>
      <c r="D86" s="537"/>
      <c r="E86" s="537"/>
      <c r="F86" s="537"/>
      <c r="G86" s="538"/>
    </row>
    <row r="87" spans="1:12" s="119" customFormat="1" ht="15.75" thickBot="1" x14ac:dyDescent="0.3">
      <c r="A87" s="417"/>
      <c r="B87" s="420"/>
      <c r="C87" s="539"/>
      <c r="D87" s="540"/>
      <c r="E87" s="540"/>
      <c r="F87" s="540"/>
      <c r="G87" s="541"/>
    </row>
    <row r="88" spans="1:12" s="119" customFormat="1" x14ac:dyDescent="0.25">
      <c r="A88" s="417"/>
      <c r="B88" s="420"/>
      <c r="C88" s="489" t="s">
        <v>331</v>
      </c>
      <c r="D88" s="490"/>
      <c r="E88" s="490"/>
      <c r="F88" s="490"/>
      <c r="G88" s="491"/>
    </row>
    <row r="89" spans="1:12" s="119" customFormat="1" x14ac:dyDescent="0.25">
      <c r="A89" s="417"/>
      <c r="B89" s="420"/>
      <c r="C89" s="486" t="s">
        <v>308</v>
      </c>
      <c r="D89" s="487"/>
      <c r="E89" s="487"/>
      <c r="F89" s="487"/>
      <c r="G89" s="488"/>
    </row>
    <row r="90" spans="1:12" s="119" customFormat="1" ht="14.65" customHeight="1" x14ac:dyDescent="0.25">
      <c r="A90" s="417"/>
      <c r="B90" s="420"/>
      <c r="C90" s="486" t="s">
        <v>342</v>
      </c>
      <c r="D90" s="487"/>
      <c r="E90" s="487"/>
      <c r="F90" s="487"/>
      <c r="G90" s="488"/>
    </row>
    <row r="91" spans="1:12" s="119" customFormat="1" ht="14.65" customHeight="1" x14ac:dyDescent="0.25">
      <c r="A91" s="417"/>
      <c r="B91" s="420"/>
      <c r="C91" s="486" t="s">
        <v>343</v>
      </c>
      <c r="D91" s="542"/>
      <c r="E91" s="542"/>
      <c r="F91" s="542"/>
      <c r="G91" s="543"/>
    </row>
    <row r="92" spans="1:12" s="119" customFormat="1" ht="13.5" customHeight="1" x14ac:dyDescent="0.25">
      <c r="A92" s="417"/>
      <c r="B92" s="420"/>
      <c r="C92" s="486" t="s">
        <v>344</v>
      </c>
      <c r="D92" s="492"/>
      <c r="E92" s="492"/>
      <c r="F92" s="492"/>
      <c r="G92" s="493"/>
    </row>
    <row r="93" spans="1:12" s="119" customFormat="1" ht="15" customHeight="1" x14ac:dyDescent="0.25">
      <c r="A93" s="417"/>
      <c r="B93" s="420"/>
      <c r="C93" s="544"/>
      <c r="D93" s="545"/>
      <c r="E93" s="545"/>
      <c r="F93" s="545"/>
      <c r="G93" s="546"/>
    </row>
    <row r="94" spans="1:12" s="119" customFormat="1" ht="15.75" thickBot="1" x14ac:dyDescent="0.3">
      <c r="A94" s="435"/>
      <c r="B94" s="435"/>
      <c r="C94" s="547"/>
      <c r="D94" s="286"/>
      <c r="E94" s="286"/>
      <c r="F94" s="286"/>
      <c r="G94" s="287"/>
    </row>
    <row r="95" spans="1:12" s="119" customFormat="1" ht="19.5" customHeight="1" x14ac:dyDescent="0.25">
      <c r="A95" s="484" t="s">
        <v>244</v>
      </c>
      <c r="B95" s="524" t="s">
        <v>312</v>
      </c>
      <c r="C95" s="554" t="s">
        <v>310</v>
      </c>
      <c r="D95" s="555"/>
      <c r="E95" s="555"/>
      <c r="F95" s="555"/>
      <c r="G95" s="556"/>
    </row>
    <row r="96" spans="1:12" s="119" customFormat="1" ht="20.25" customHeight="1" thickBot="1" x14ac:dyDescent="0.3">
      <c r="A96" s="485"/>
      <c r="B96" s="525"/>
      <c r="C96" s="481" t="s">
        <v>311</v>
      </c>
      <c r="D96" s="482"/>
      <c r="E96" s="482"/>
      <c r="F96" s="482"/>
      <c r="G96" s="483"/>
    </row>
    <row r="97" spans="1:7" s="119" customFormat="1" x14ac:dyDescent="0.25">
      <c r="A97" s="484" t="s">
        <v>228</v>
      </c>
      <c r="B97" s="524" t="s">
        <v>340</v>
      </c>
      <c r="C97" s="521" t="s">
        <v>333</v>
      </c>
      <c r="D97" s="522"/>
      <c r="E97" s="522"/>
      <c r="F97" s="522"/>
      <c r="G97" s="523"/>
    </row>
    <row r="98" spans="1:7" s="119" customFormat="1" x14ac:dyDescent="0.25">
      <c r="A98" s="485"/>
      <c r="B98" s="485"/>
      <c r="C98" s="486" t="s">
        <v>334</v>
      </c>
      <c r="D98" s="542"/>
      <c r="E98" s="542"/>
      <c r="F98" s="542"/>
      <c r="G98" s="543"/>
    </row>
    <row r="99" spans="1:7" s="119" customFormat="1" x14ac:dyDescent="0.25">
      <c r="A99" s="485"/>
      <c r="B99" s="485"/>
      <c r="C99" s="489" t="s">
        <v>345</v>
      </c>
      <c r="D99" s="565"/>
      <c r="E99" s="565"/>
      <c r="F99" s="565"/>
      <c r="G99" s="566"/>
    </row>
    <row r="100" spans="1:7" s="119" customFormat="1" x14ac:dyDescent="0.25">
      <c r="A100" s="485"/>
      <c r="B100" s="485"/>
      <c r="C100" s="486" t="s">
        <v>335</v>
      </c>
      <c r="D100" s="542"/>
      <c r="E100" s="542"/>
      <c r="F100" s="542"/>
      <c r="G100" s="543"/>
    </row>
    <row r="101" spans="1:7" s="119" customFormat="1" ht="15.75" thickBot="1" x14ac:dyDescent="0.3">
      <c r="A101" s="485"/>
      <c r="B101" s="485"/>
      <c r="C101" s="562" t="s">
        <v>336</v>
      </c>
      <c r="D101" s="563"/>
      <c r="E101" s="563"/>
      <c r="F101" s="563"/>
      <c r="G101" s="564"/>
    </row>
    <row r="102" spans="1:7" s="119" customFormat="1" x14ac:dyDescent="0.25">
      <c r="A102" s="485"/>
      <c r="B102" s="485"/>
      <c r="C102" s="521" t="s">
        <v>337</v>
      </c>
      <c r="D102" s="557"/>
      <c r="E102" s="557"/>
      <c r="F102" s="557"/>
      <c r="G102" s="558"/>
    </row>
    <row r="103" spans="1:7" s="119" customFormat="1" ht="15.75" thickBot="1" x14ac:dyDescent="0.3">
      <c r="A103" s="495"/>
      <c r="B103" s="495"/>
      <c r="C103" s="559" t="s">
        <v>338</v>
      </c>
      <c r="D103" s="560"/>
      <c r="E103" s="560"/>
      <c r="F103" s="560"/>
      <c r="G103" s="561"/>
    </row>
    <row r="104" spans="1:7" x14ac:dyDescent="0.25">
      <c r="A104" s="484" t="s">
        <v>309</v>
      </c>
      <c r="B104" s="484" t="s">
        <v>245</v>
      </c>
      <c r="C104" s="512"/>
      <c r="D104" s="513"/>
      <c r="E104" s="513"/>
      <c r="F104" s="513"/>
      <c r="G104" s="514"/>
    </row>
    <row r="105" spans="1:7" s="119" customFormat="1" x14ac:dyDescent="0.25">
      <c r="A105" s="485"/>
      <c r="B105" s="485"/>
      <c r="C105" s="515"/>
      <c r="D105" s="516"/>
      <c r="E105" s="516"/>
      <c r="F105" s="516"/>
      <c r="G105" s="517"/>
    </row>
    <row r="106" spans="1:7" x14ac:dyDescent="0.25">
      <c r="A106" s="485"/>
      <c r="B106" s="485"/>
      <c r="C106" s="515"/>
      <c r="D106" s="516"/>
      <c r="E106" s="516"/>
      <c r="F106" s="516"/>
      <c r="G106" s="517"/>
    </row>
    <row r="107" spans="1:7" x14ac:dyDescent="0.25">
      <c r="A107" s="485"/>
      <c r="B107" s="485"/>
      <c r="C107" s="515"/>
      <c r="D107" s="516"/>
      <c r="E107" s="516"/>
      <c r="F107" s="516"/>
      <c r="G107" s="517"/>
    </row>
    <row r="108" spans="1:7" x14ac:dyDescent="0.25">
      <c r="A108" s="485"/>
      <c r="B108" s="485"/>
      <c r="C108" s="515"/>
      <c r="D108" s="516"/>
      <c r="E108" s="516"/>
      <c r="F108" s="516"/>
      <c r="G108" s="517"/>
    </row>
    <row r="109" spans="1:7" x14ac:dyDescent="0.25">
      <c r="A109" s="485"/>
      <c r="B109" s="485"/>
      <c r="C109" s="515"/>
      <c r="D109" s="516"/>
      <c r="E109" s="516"/>
      <c r="F109" s="516"/>
      <c r="G109" s="517"/>
    </row>
    <row r="110" spans="1:7" ht="15.75" thickBot="1" x14ac:dyDescent="0.3">
      <c r="A110" s="495"/>
      <c r="B110" s="495"/>
      <c r="C110" s="518"/>
      <c r="D110" s="519"/>
      <c r="E110" s="519"/>
      <c r="F110" s="519"/>
      <c r="G110" s="520"/>
    </row>
  </sheetData>
  <sheetProtection algorithmName="SHA-512" hashValue="D3T0pPiP+Amks4+0QritfA286vzF7rW1T2TFeDEan59BMko8ZDcgIUF4wTGzaZ7Ymdgx9UA5zRKaV/ne5TGnjQ==" saltValue="vwhP+7HTJEKu9bRpIduogg==" spinCount="100000" sheet="1" objects="1" scenarios="1" formatCells="0"/>
  <protectedRanges>
    <protectedRange sqref="C93:G94" name="Oblast2"/>
    <protectedRange sqref="C5:G19 C23:G37 C41 C48:G54 C58 E62:E79 G62:G79 C80 C94 C104" name="Oblast1"/>
  </protectedRanges>
  <mergeCells count="73">
    <mergeCell ref="C102:G102"/>
    <mergeCell ref="C103:G103"/>
    <mergeCell ref="A97:A103"/>
    <mergeCell ref="B97:B103"/>
    <mergeCell ref="C101:G101"/>
    <mergeCell ref="C98:G98"/>
    <mergeCell ref="C99:G99"/>
    <mergeCell ref="C100:G100"/>
    <mergeCell ref="C104:G110"/>
    <mergeCell ref="A5:A9"/>
    <mergeCell ref="B5:B9"/>
    <mergeCell ref="A10:A14"/>
    <mergeCell ref="B10:B14"/>
    <mergeCell ref="B28:B32"/>
    <mergeCell ref="A33:A37"/>
    <mergeCell ref="B33:B37"/>
    <mergeCell ref="A15:A19"/>
    <mergeCell ref="B15:B19"/>
    <mergeCell ref="A51:A54"/>
    <mergeCell ref="B51:B54"/>
    <mergeCell ref="C58:G61"/>
    <mergeCell ref="E45:G45"/>
    <mergeCell ref="C47:G47"/>
    <mergeCell ref="C95:G95"/>
    <mergeCell ref="C80:G83"/>
    <mergeCell ref="C68:C70"/>
    <mergeCell ref="C74:C76"/>
    <mergeCell ref="C77:C79"/>
    <mergeCell ref="A84:A94"/>
    <mergeCell ref="C84:G84"/>
    <mergeCell ref="C85:G87"/>
    <mergeCell ref="C89:G89"/>
    <mergeCell ref="A62:A79"/>
    <mergeCell ref="B62:B79"/>
    <mergeCell ref="A80:A83"/>
    <mergeCell ref="B80:B83"/>
    <mergeCell ref="B84:B94"/>
    <mergeCell ref="C91:G91"/>
    <mergeCell ref="C93:G94"/>
    <mergeCell ref="A58:A61"/>
    <mergeCell ref="B58:B61"/>
    <mergeCell ref="A3:C3"/>
    <mergeCell ref="A41:A44"/>
    <mergeCell ref="B41:B44"/>
    <mergeCell ref="A45:A50"/>
    <mergeCell ref="B45:B50"/>
    <mergeCell ref="A23:A27"/>
    <mergeCell ref="B23:B27"/>
    <mergeCell ref="A28:A32"/>
    <mergeCell ref="C45:D45"/>
    <mergeCell ref="C46:G46"/>
    <mergeCell ref="A21:C21"/>
    <mergeCell ref="A1:G1"/>
    <mergeCell ref="A104:A110"/>
    <mergeCell ref="B104:B110"/>
    <mergeCell ref="C5:G9"/>
    <mergeCell ref="C10:G14"/>
    <mergeCell ref="C15:G19"/>
    <mergeCell ref="C23:G27"/>
    <mergeCell ref="C28:G32"/>
    <mergeCell ref="C33:G37"/>
    <mergeCell ref="C41:G44"/>
    <mergeCell ref="C48:G50"/>
    <mergeCell ref="C51:G54"/>
    <mergeCell ref="C62:C64"/>
    <mergeCell ref="C65:C67"/>
    <mergeCell ref="C97:G97"/>
    <mergeCell ref="B95:B96"/>
    <mergeCell ref="C96:G96"/>
    <mergeCell ref="A95:A96"/>
    <mergeCell ref="C90:G90"/>
    <mergeCell ref="C88:G88"/>
    <mergeCell ref="C92:G92"/>
  </mergeCell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4</xdr:col>
                    <xdr:colOff>819150</xdr:colOff>
                    <xdr:row>45</xdr:row>
                    <xdr:rowOff>171450</xdr:rowOff>
                  </from>
                  <to>
                    <xdr:col>5</xdr:col>
                    <xdr:colOff>104775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5</xdr:col>
                    <xdr:colOff>152400</xdr:colOff>
                    <xdr:row>44</xdr:row>
                    <xdr:rowOff>171450</xdr:rowOff>
                  </from>
                  <to>
                    <xdr:col>5</xdr:col>
                    <xdr:colOff>409575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6</xdr:col>
                    <xdr:colOff>95250</xdr:colOff>
                    <xdr:row>43</xdr:row>
                    <xdr:rowOff>171450</xdr:rowOff>
                  </from>
                  <to>
                    <xdr:col>6</xdr:col>
                    <xdr:colOff>323850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3</xdr:col>
                    <xdr:colOff>600075</xdr:colOff>
                    <xdr:row>43</xdr:row>
                    <xdr:rowOff>180975</xdr:rowOff>
                  </from>
                  <to>
                    <xdr:col>4</xdr:col>
                    <xdr:colOff>133350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2</xdr:col>
                    <xdr:colOff>9525</xdr:colOff>
                    <xdr:row>83</xdr:row>
                    <xdr:rowOff>47625</xdr:rowOff>
                  </from>
                  <to>
                    <xdr:col>2</xdr:col>
                    <xdr:colOff>238125</xdr:colOff>
                    <xdr:row>83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84</xdr:row>
                    <xdr:rowOff>0</xdr:rowOff>
                  </from>
                  <to>
                    <xdr:col>2</xdr:col>
                    <xdr:colOff>247650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3</xdr:col>
                    <xdr:colOff>514350</xdr:colOff>
                    <xdr:row>87</xdr:row>
                    <xdr:rowOff>171450</xdr:rowOff>
                  </from>
                  <to>
                    <xdr:col>4</xdr:col>
                    <xdr:colOff>19050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2</xdr:col>
                    <xdr:colOff>19050</xdr:colOff>
                    <xdr:row>87</xdr:row>
                    <xdr:rowOff>180975</xdr:rowOff>
                  </from>
                  <to>
                    <xdr:col>2</xdr:col>
                    <xdr:colOff>247650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2</xdr:col>
                    <xdr:colOff>66675</xdr:colOff>
                    <xdr:row>84</xdr:row>
                    <xdr:rowOff>171450</xdr:rowOff>
                  </from>
                  <to>
                    <xdr:col>2</xdr:col>
                    <xdr:colOff>295275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>
                  <from>
                    <xdr:col>2</xdr:col>
                    <xdr:colOff>19050</xdr:colOff>
                    <xdr:row>88</xdr:row>
                    <xdr:rowOff>180975</xdr:rowOff>
                  </from>
                  <to>
                    <xdr:col>2</xdr:col>
                    <xdr:colOff>247650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4</xdr:col>
                    <xdr:colOff>57150</xdr:colOff>
                    <xdr:row>88</xdr:row>
                    <xdr:rowOff>180975</xdr:rowOff>
                  </from>
                  <to>
                    <xdr:col>4</xdr:col>
                    <xdr:colOff>285750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2</xdr:col>
                    <xdr:colOff>19050</xdr:colOff>
                    <xdr:row>89</xdr:row>
                    <xdr:rowOff>180975</xdr:rowOff>
                  </from>
                  <to>
                    <xdr:col>2</xdr:col>
                    <xdr:colOff>228600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2</xdr:col>
                    <xdr:colOff>19050</xdr:colOff>
                    <xdr:row>90</xdr:row>
                    <xdr:rowOff>180975</xdr:rowOff>
                  </from>
                  <to>
                    <xdr:col>2</xdr:col>
                    <xdr:colOff>285750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7" name="Check Box 19">
              <controlPr defaultSize="0" autoFill="0" autoLine="0" autoPict="0">
                <anchor moveWithCells="1">
                  <from>
                    <xdr:col>2</xdr:col>
                    <xdr:colOff>19050</xdr:colOff>
                    <xdr:row>94</xdr:row>
                    <xdr:rowOff>57150</xdr:rowOff>
                  </from>
                  <to>
                    <xdr:col>2</xdr:col>
                    <xdr:colOff>247650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8" name="Check Box 20">
              <controlPr defaultSize="0" autoFill="0" autoLine="0" autoPict="0">
                <anchor moveWithCells="1">
                  <from>
                    <xdr:col>3</xdr:col>
                    <xdr:colOff>552450</xdr:colOff>
                    <xdr:row>94</xdr:row>
                    <xdr:rowOff>19050</xdr:rowOff>
                  </from>
                  <to>
                    <xdr:col>4</xdr:col>
                    <xdr:colOff>47625</xdr:colOff>
                    <xdr:row>94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2</xdr:col>
                    <xdr:colOff>0</xdr:colOff>
                    <xdr:row>100</xdr:row>
                    <xdr:rowOff>190500</xdr:rowOff>
                  </from>
                  <to>
                    <xdr:col>2</xdr:col>
                    <xdr:colOff>219075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2</xdr:col>
                    <xdr:colOff>857250</xdr:colOff>
                    <xdr:row>100</xdr:row>
                    <xdr:rowOff>190500</xdr:rowOff>
                  </from>
                  <to>
                    <xdr:col>3</xdr:col>
                    <xdr:colOff>114300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1" name="Check Box 21">
              <controlPr defaultSize="0" autoFill="0" autoLine="0" autoPict="0">
                <anchor moveWithCells="1">
                  <from>
                    <xdr:col>2</xdr:col>
                    <xdr:colOff>19050</xdr:colOff>
                    <xdr:row>95</xdr:row>
                    <xdr:rowOff>38100</xdr:rowOff>
                  </from>
                  <to>
                    <xdr:col>2</xdr:col>
                    <xdr:colOff>228600</xdr:colOff>
                    <xdr:row>95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2" name="Check Box 22">
              <controlPr defaultSize="0" autoFill="0" autoLine="0" autoPict="0">
                <anchor moveWithCells="1">
                  <from>
                    <xdr:col>1</xdr:col>
                    <xdr:colOff>2447925</xdr:colOff>
                    <xdr:row>97</xdr:row>
                    <xdr:rowOff>9525</xdr:rowOff>
                  </from>
                  <to>
                    <xdr:col>2</xdr:col>
                    <xdr:colOff>190500</xdr:colOff>
                    <xdr:row>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3" name="Check Box 23">
              <controlPr defaultSize="0" autoFill="0" autoLine="0" autoPict="0">
                <anchor moveWithCells="1">
                  <from>
                    <xdr:col>4</xdr:col>
                    <xdr:colOff>285750</xdr:colOff>
                    <xdr:row>96</xdr:row>
                    <xdr:rowOff>180975</xdr:rowOff>
                  </from>
                  <to>
                    <xdr:col>4</xdr:col>
                    <xdr:colOff>495300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4" name="Check Box 24">
              <controlPr defaultSize="0" autoFill="0" autoLine="0" autoPict="0">
                <anchor moveWithCells="1">
                  <from>
                    <xdr:col>1</xdr:col>
                    <xdr:colOff>2457450</xdr:colOff>
                    <xdr:row>98</xdr:row>
                    <xdr:rowOff>171450</xdr:rowOff>
                  </from>
                  <to>
                    <xdr:col>2</xdr:col>
                    <xdr:colOff>200025</xdr:colOff>
                    <xdr:row>99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5" name="Check Box 25">
              <controlPr defaultSize="0" autoFill="0" autoLine="0" autoPict="0">
                <anchor moveWithCells="1">
                  <from>
                    <xdr:col>4</xdr:col>
                    <xdr:colOff>285750</xdr:colOff>
                    <xdr:row>97</xdr:row>
                    <xdr:rowOff>171450</xdr:rowOff>
                  </from>
                  <to>
                    <xdr:col>4</xdr:col>
                    <xdr:colOff>495300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6" name="Check Box 27">
              <controlPr defaultSize="0" autoFill="0" autoLine="0" autoPict="0">
                <anchor moveWithCells="1">
                  <from>
                    <xdr:col>3</xdr:col>
                    <xdr:colOff>133350</xdr:colOff>
                    <xdr:row>98</xdr:row>
                    <xdr:rowOff>171450</xdr:rowOff>
                  </from>
                  <to>
                    <xdr:col>3</xdr:col>
                    <xdr:colOff>361950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7" name="Check Box 28">
              <controlPr defaultSize="0" autoFill="0" autoLine="0" autoPict="0">
                <anchor moveWithCells="1">
                  <from>
                    <xdr:col>3</xdr:col>
                    <xdr:colOff>133350</xdr:colOff>
                    <xdr:row>99</xdr:row>
                    <xdr:rowOff>171450</xdr:rowOff>
                  </from>
                  <to>
                    <xdr:col>3</xdr:col>
                    <xdr:colOff>352425</xdr:colOff>
                    <xdr:row>100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8" name="Check Box 30">
              <controlPr defaultSize="0" autoFill="0" autoLine="0" autoPict="0">
                <anchor moveWithCells="1">
                  <from>
                    <xdr:col>2</xdr:col>
                    <xdr:colOff>19050</xdr:colOff>
                    <xdr:row>101</xdr:row>
                    <xdr:rowOff>171450</xdr:rowOff>
                  </from>
                  <to>
                    <xdr:col>2</xdr:col>
                    <xdr:colOff>228600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9" name="Check Box 31">
              <controlPr defaultSize="0" autoFill="0" autoLine="0" autoPict="0">
                <anchor moveWithCells="1">
                  <from>
                    <xdr:col>3</xdr:col>
                    <xdr:colOff>361950</xdr:colOff>
                    <xdr:row>101</xdr:row>
                    <xdr:rowOff>171450</xdr:rowOff>
                  </from>
                  <to>
                    <xdr:col>3</xdr:col>
                    <xdr:colOff>590550</xdr:colOff>
                    <xdr:row>102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31" workbookViewId="0">
      <selection activeCell="F46" sqref="F46"/>
    </sheetView>
  </sheetViews>
  <sheetFormatPr defaultRowHeight="15" x14ac:dyDescent="0.25"/>
  <cols>
    <col min="1" max="1" width="12.5703125" customWidth="1"/>
    <col min="2" max="2" width="14.7109375" customWidth="1"/>
    <col min="3" max="3" width="12.28515625" customWidth="1"/>
    <col min="4" max="4" width="12" customWidth="1"/>
    <col min="5" max="5" width="11.28515625" customWidth="1"/>
    <col min="6" max="6" width="12.42578125" customWidth="1"/>
  </cols>
  <sheetData>
    <row r="1" spans="2:6" x14ac:dyDescent="0.25">
      <c r="B1" s="26" t="s">
        <v>273</v>
      </c>
      <c r="C1" s="26" t="s">
        <v>274</v>
      </c>
      <c r="D1" s="26" t="s">
        <v>275</v>
      </c>
      <c r="E1" s="26" t="s">
        <v>276</v>
      </c>
    </row>
    <row r="3" spans="2:6" x14ac:dyDescent="0.25">
      <c r="B3" t="b">
        <v>0</v>
      </c>
      <c r="C3" t="b">
        <v>0</v>
      </c>
      <c r="D3" t="b">
        <v>0</v>
      </c>
      <c r="E3" t="b">
        <v>0</v>
      </c>
    </row>
    <row r="4" spans="2:6" x14ac:dyDescent="0.25">
      <c r="B4" t="b">
        <v>0</v>
      </c>
      <c r="C4" t="b">
        <v>0</v>
      </c>
      <c r="E4" t="b">
        <v>0</v>
      </c>
    </row>
    <row r="5" spans="2:6" x14ac:dyDescent="0.25">
      <c r="B5" t="b">
        <v>0</v>
      </c>
      <c r="C5" t="b">
        <v>0</v>
      </c>
      <c r="D5" t="b">
        <v>0</v>
      </c>
      <c r="E5" t="b">
        <v>0</v>
      </c>
    </row>
    <row r="6" spans="2:6" x14ac:dyDescent="0.25">
      <c r="B6" t="b">
        <v>0</v>
      </c>
      <c r="C6" t="b">
        <v>0</v>
      </c>
      <c r="E6" t="b">
        <v>0</v>
      </c>
    </row>
    <row r="7" spans="2:6" x14ac:dyDescent="0.25">
      <c r="B7" t="b">
        <v>0</v>
      </c>
      <c r="C7" t="b">
        <v>0</v>
      </c>
      <c r="D7" t="b">
        <v>0</v>
      </c>
      <c r="E7" t="b">
        <v>0</v>
      </c>
      <c r="F7" t="b">
        <v>0</v>
      </c>
    </row>
    <row r="8" spans="2:6" x14ac:dyDescent="0.25">
      <c r="B8" t="b">
        <v>0</v>
      </c>
      <c r="C8" t="b">
        <v>0</v>
      </c>
      <c r="D8" t="b">
        <v>0</v>
      </c>
      <c r="F8" t="b">
        <v>0</v>
      </c>
    </row>
    <row r="9" spans="2:6" x14ac:dyDescent="0.25">
      <c r="B9" t="b">
        <v>0</v>
      </c>
      <c r="C9" t="b">
        <v>0</v>
      </c>
      <c r="D9" t="b">
        <v>0</v>
      </c>
      <c r="E9" t="b">
        <v>0</v>
      </c>
    </row>
    <row r="10" spans="2:6" x14ac:dyDescent="0.25">
      <c r="B10" t="b">
        <v>0</v>
      </c>
      <c r="C10" t="b">
        <v>0</v>
      </c>
      <c r="D10" t="b">
        <v>0</v>
      </c>
      <c r="E10" t="b">
        <v>0</v>
      </c>
    </row>
    <row r="11" spans="2:6" x14ac:dyDescent="0.25">
      <c r="B11" t="b">
        <v>0</v>
      </c>
      <c r="C11" t="b">
        <v>0</v>
      </c>
      <c r="D11" t="b">
        <v>0</v>
      </c>
      <c r="E11" t="b">
        <v>0</v>
      </c>
    </row>
    <row r="12" spans="2:6" x14ac:dyDescent="0.25">
      <c r="B12" t="b">
        <v>0</v>
      </c>
      <c r="C12" t="b">
        <v>0</v>
      </c>
      <c r="D12" t="b">
        <v>0</v>
      </c>
      <c r="E12" t="b">
        <v>0</v>
      </c>
    </row>
    <row r="13" spans="2:6" x14ac:dyDescent="0.25">
      <c r="B13" t="b">
        <v>0</v>
      </c>
      <c r="C13" t="b">
        <v>0</v>
      </c>
      <c r="D13" t="b">
        <v>0</v>
      </c>
      <c r="E13" t="b">
        <v>0</v>
      </c>
    </row>
    <row r="14" spans="2:6" x14ac:dyDescent="0.25">
      <c r="B14" t="b">
        <v>0</v>
      </c>
      <c r="C14" t="b">
        <v>0</v>
      </c>
      <c r="D14" t="b">
        <v>0</v>
      </c>
      <c r="E14" t="b">
        <v>0</v>
      </c>
    </row>
    <row r="15" spans="2:6" x14ac:dyDescent="0.25">
      <c r="B15" t="b">
        <v>0</v>
      </c>
      <c r="C15" t="b">
        <v>0</v>
      </c>
      <c r="D15" t="b">
        <v>0</v>
      </c>
      <c r="E15" t="b">
        <v>0</v>
      </c>
    </row>
    <row r="16" spans="2:6" x14ac:dyDescent="0.25">
      <c r="B16" t="b">
        <v>0</v>
      </c>
      <c r="C16" t="b">
        <v>0</v>
      </c>
      <c r="D16" t="b">
        <v>0</v>
      </c>
      <c r="E16" t="b">
        <v>0</v>
      </c>
    </row>
    <row r="17" spans="1:5" x14ac:dyDescent="0.25">
      <c r="B17" t="b">
        <v>0</v>
      </c>
      <c r="C17" t="b">
        <v>0</v>
      </c>
      <c r="D17" t="b">
        <v>0</v>
      </c>
      <c r="E17" t="b">
        <v>0</v>
      </c>
    </row>
    <row r="18" spans="1:5" x14ac:dyDescent="0.25">
      <c r="B18" t="b">
        <v>0</v>
      </c>
      <c r="C18" t="b">
        <v>0</v>
      </c>
      <c r="D18" t="b">
        <v>0</v>
      </c>
      <c r="E18" t="b">
        <v>0</v>
      </c>
    </row>
    <row r="19" spans="1:5" x14ac:dyDescent="0.25">
      <c r="B19" t="b">
        <v>0</v>
      </c>
      <c r="C19" t="b">
        <v>0</v>
      </c>
      <c r="D19" t="b">
        <v>0</v>
      </c>
      <c r="E19" t="b">
        <v>0</v>
      </c>
    </row>
    <row r="20" spans="1:5" x14ac:dyDescent="0.25">
      <c r="B20" t="b">
        <v>0</v>
      </c>
      <c r="C20" t="b">
        <v>0</v>
      </c>
      <c r="D20" t="b">
        <v>0</v>
      </c>
      <c r="E20" t="b">
        <v>0</v>
      </c>
    </row>
    <row r="21" spans="1:5" x14ac:dyDescent="0.25">
      <c r="A21" t="b">
        <v>0</v>
      </c>
      <c r="B21" t="b">
        <v>0</v>
      </c>
      <c r="C21" t="b">
        <v>0</v>
      </c>
      <c r="D21" t="b">
        <v>0</v>
      </c>
      <c r="E21" t="b">
        <v>0</v>
      </c>
    </row>
    <row r="22" spans="1:5" x14ac:dyDescent="0.25">
      <c r="B22" t="b">
        <v>0</v>
      </c>
      <c r="C22" t="b">
        <v>0</v>
      </c>
      <c r="D22" t="b">
        <v>0</v>
      </c>
      <c r="E22" t="b">
        <v>0</v>
      </c>
    </row>
    <row r="23" spans="1:5" x14ac:dyDescent="0.25">
      <c r="B23" t="b">
        <v>0</v>
      </c>
      <c r="C23" t="b">
        <v>0</v>
      </c>
      <c r="D23" t="b">
        <v>0</v>
      </c>
      <c r="E23" t="b">
        <v>0</v>
      </c>
    </row>
    <row r="24" spans="1:5" x14ac:dyDescent="0.25">
      <c r="B24" t="b">
        <v>0</v>
      </c>
      <c r="C24" t="b">
        <v>0</v>
      </c>
      <c r="D24" t="b">
        <v>0</v>
      </c>
      <c r="E24" t="b">
        <v>0</v>
      </c>
    </row>
    <row r="25" spans="1:5" s="41" customFormat="1" x14ac:dyDescent="0.25">
      <c r="B25" s="41" t="b">
        <v>0</v>
      </c>
      <c r="C25" s="41" t="b">
        <v>0</v>
      </c>
      <c r="D25" s="41" t="b">
        <v>0</v>
      </c>
      <c r="E25" s="41" t="b">
        <v>0</v>
      </c>
    </row>
    <row r="26" spans="1:5" x14ac:dyDescent="0.25">
      <c r="B26" t="b">
        <v>0</v>
      </c>
      <c r="C26" t="b">
        <v>0</v>
      </c>
      <c r="D26" t="b">
        <v>0</v>
      </c>
      <c r="E26" t="b">
        <v>0</v>
      </c>
    </row>
    <row r="27" spans="1:5" x14ac:dyDescent="0.25">
      <c r="B27" t="b">
        <v>0</v>
      </c>
      <c r="C27" t="b">
        <v>0</v>
      </c>
      <c r="D27" t="b">
        <v>0</v>
      </c>
      <c r="E27" t="b">
        <v>0</v>
      </c>
    </row>
    <row r="28" spans="1:5" x14ac:dyDescent="0.25">
      <c r="B28" t="b">
        <v>0</v>
      </c>
      <c r="C28" t="b">
        <v>0</v>
      </c>
      <c r="D28" t="b">
        <v>0</v>
      </c>
      <c r="E28" t="b">
        <v>0</v>
      </c>
    </row>
    <row r="29" spans="1:5" x14ac:dyDescent="0.25">
      <c r="B29" t="b">
        <v>0</v>
      </c>
      <c r="C29" t="b">
        <v>0</v>
      </c>
      <c r="D29" t="b">
        <v>0</v>
      </c>
      <c r="E29" t="b">
        <v>0</v>
      </c>
    </row>
    <row r="30" spans="1:5" x14ac:dyDescent="0.25">
      <c r="B30" t="b">
        <v>0</v>
      </c>
      <c r="C30" t="b">
        <v>0</v>
      </c>
      <c r="D30" t="b">
        <v>0</v>
      </c>
      <c r="E30" t="b">
        <v>0</v>
      </c>
    </row>
    <row r="31" spans="1:5" x14ac:dyDescent="0.25">
      <c r="B31" t="b">
        <v>0</v>
      </c>
      <c r="C31" t="b">
        <v>0</v>
      </c>
      <c r="D31" t="b">
        <v>0</v>
      </c>
      <c r="E31" t="b">
        <v>0</v>
      </c>
    </row>
    <row r="32" spans="1:5" x14ac:dyDescent="0.25">
      <c r="B32" t="b">
        <v>0</v>
      </c>
      <c r="C32" t="b">
        <v>0</v>
      </c>
      <c r="D32" t="b">
        <v>0</v>
      </c>
      <c r="E32" t="b">
        <v>0</v>
      </c>
    </row>
    <row r="33" spans="2:5" x14ac:dyDescent="0.25">
      <c r="B33" t="b">
        <v>0</v>
      </c>
      <c r="D33" t="b">
        <v>0</v>
      </c>
      <c r="E33" t="b">
        <v>0</v>
      </c>
    </row>
    <row r="34" spans="2:5" x14ac:dyDescent="0.25">
      <c r="B34" t="b">
        <v>0</v>
      </c>
      <c r="C34" t="b">
        <v>0</v>
      </c>
      <c r="D34" t="b">
        <v>0</v>
      </c>
      <c r="E34" t="b">
        <v>0</v>
      </c>
    </row>
    <row r="35" spans="2:5" x14ac:dyDescent="0.25">
      <c r="B35" t="b">
        <v>0</v>
      </c>
      <c r="C35" t="b">
        <v>0</v>
      </c>
      <c r="D35" t="b">
        <v>0</v>
      </c>
      <c r="E35" t="b">
        <v>0</v>
      </c>
    </row>
    <row r="36" spans="2:5" x14ac:dyDescent="0.25">
      <c r="B36" t="b">
        <v>0</v>
      </c>
      <c r="C36" t="b">
        <v>0</v>
      </c>
      <c r="D36" t="b">
        <v>0</v>
      </c>
      <c r="E36" t="b">
        <v>0</v>
      </c>
    </row>
    <row r="37" spans="2:5" x14ac:dyDescent="0.25">
      <c r="B37" t="b">
        <v>0</v>
      </c>
      <c r="C37" t="b">
        <v>0</v>
      </c>
      <c r="D37" t="b">
        <v>0</v>
      </c>
      <c r="E37" t="b">
        <v>0</v>
      </c>
    </row>
    <row r="38" spans="2:5" x14ac:dyDescent="0.25">
      <c r="B38" t="b">
        <v>0</v>
      </c>
      <c r="C38" t="b">
        <v>0</v>
      </c>
      <c r="D38" t="b">
        <v>0</v>
      </c>
      <c r="E38" t="b">
        <v>0</v>
      </c>
    </row>
    <row r="39" spans="2:5" x14ac:dyDescent="0.25">
      <c r="B39" t="b">
        <v>0</v>
      </c>
      <c r="C39" t="b">
        <v>0</v>
      </c>
      <c r="D39" t="b">
        <v>0</v>
      </c>
      <c r="E39" t="b">
        <v>0</v>
      </c>
    </row>
    <row r="40" spans="2:5" x14ac:dyDescent="0.25">
      <c r="B40" t="b">
        <v>0</v>
      </c>
      <c r="C40" t="b">
        <v>0</v>
      </c>
      <c r="D40" t="b">
        <v>0</v>
      </c>
      <c r="E40" t="b">
        <v>0</v>
      </c>
    </row>
    <row r="41" spans="2:5" x14ac:dyDescent="0.25">
      <c r="B41" t="b">
        <v>0</v>
      </c>
      <c r="C41" t="b">
        <v>0</v>
      </c>
      <c r="D41" t="b">
        <v>0</v>
      </c>
      <c r="E41" t="b">
        <v>0</v>
      </c>
    </row>
    <row r="42" spans="2:5" x14ac:dyDescent="0.25">
      <c r="B42" t="b">
        <v>0</v>
      </c>
      <c r="C42" t="b">
        <v>0</v>
      </c>
      <c r="D42" t="b">
        <v>0</v>
      </c>
      <c r="E42" t="b">
        <v>0</v>
      </c>
    </row>
    <row r="43" spans="2:5" x14ac:dyDescent="0.25">
      <c r="B43" t="b">
        <v>0</v>
      </c>
      <c r="C43" t="b">
        <v>0</v>
      </c>
      <c r="D43" t="b">
        <v>0</v>
      </c>
      <c r="E43" t="b">
        <v>0</v>
      </c>
    </row>
    <row r="44" spans="2:5" x14ac:dyDescent="0.25">
      <c r="B44" t="b">
        <v>0</v>
      </c>
      <c r="C44" t="b">
        <v>0</v>
      </c>
      <c r="D44" t="b">
        <v>0</v>
      </c>
      <c r="E44" t="b">
        <v>0</v>
      </c>
    </row>
    <row r="45" spans="2:5" x14ac:dyDescent="0.25">
      <c r="B45" t="b">
        <v>0</v>
      </c>
      <c r="C45" t="b">
        <v>0</v>
      </c>
      <c r="E45" t="b">
        <v>0</v>
      </c>
    </row>
    <row r="46" spans="2:5" x14ac:dyDescent="0.25">
      <c r="C46" t="b">
        <v>0</v>
      </c>
      <c r="D46" t="b">
        <v>0</v>
      </c>
      <c r="E46" t="b">
        <v>0</v>
      </c>
    </row>
    <row r="47" spans="2:5" x14ac:dyDescent="0.25">
      <c r="C47" t="b">
        <v>0</v>
      </c>
      <c r="D47" t="b">
        <v>0</v>
      </c>
      <c r="E47" t="b">
        <v>0</v>
      </c>
    </row>
    <row r="48" spans="2:5" x14ac:dyDescent="0.25">
      <c r="C48" t="b">
        <v>0</v>
      </c>
      <c r="D48" t="b">
        <v>0</v>
      </c>
      <c r="E48" t="b">
        <v>0</v>
      </c>
    </row>
    <row r="49" spans="3:5" x14ac:dyDescent="0.25">
      <c r="C49" t="b">
        <v>0</v>
      </c>
      <c r="D49" t="b">
        <v>0</v>
      </c>
      <c r="E49" t="b">
        <v>0</v>
      </c>
    </row>
    <row r="50" spans="3:5" x14ac:dyDescent="0.25">
      <c r="C50" t="b">
        <v>0</v>
      </c>
    </row>
    <row r="51" spans="3:5" x14ac:dyDescent="0.25">
      <c r="C51" t="b">
        <v>0</v>
      </c>
    </row>
    <row r="52" spans="3:5" x14ac:dyDescent="0.25">
      <c r="C52" t="b">
        <v>0</v>
      </c>
    </row>
    <row r="53" spans="3:5" x14ac:dyDescent="0.25">
      <c r="C53" t="b">
        <v>0</v>
      </c>
    </row>
    <row r="54" spans="3:5" x14ac:dyDescent="0.25">
      <c r="C54" t="b">
        <v>0</v>
      </c>
    </row>
    <row r="55" spans="3:5" x14ac:dyDescent="0.25">
      <c r="C55" t="b">
        <v>0</v>
      </c>
    </row>
    <row r="56" spans="3:5" x14ac:dyDescent="0.25">
      <c r="C56" t="b">
        <v>0</v>
      </c>
    </row>
    <row r="60" spans="3:5" x14ac:dyDescent="0.25">
      <c r="C60" t="b">
        <v>0</v>
      </c>
    </row>
    <row r="61" spans="3:5" x14ac:dyDescent="0.25">
      <c r="C61" t="b">
        <v>0</v>
      </c>
    </row>
    <row r="62" spans="3:5" x14ac:dyDescent="0.25">
      <c r="C62" t="b">
        <v>0</v>
      </c>
    </row>
    <row r="63" spans="3:5" x14ac:dyDescent="0.25">
      <c r="C63" t="b">
        <v>0</v>
      </c>
    </row>
    <row r="64" spans="3:5" x14ac:dyDescent="0.25">
      <c r="C64" t="b">
        <v>0</v>
      </c>
    </row>
    <row r="65" spans="3:3" x14ac:dyDescent="0.25">
      <c r="C65" t="b">
        <v>0</v>
      </c>
    </row>
    <row r="66" spans="3:3" x14ac:dyDescent="0.25">
      <c r="C66" t="b">
        <v>0</v>
      </c>
    </row>
    <row r="67" spans="3:3" x14ac:dyDescent="0.25">
      <c r="C67" t="b">
        <v>0</v>
      </c>
    </row>
    <row r="68" spans="3:3" x14ac:dyDescent="0.25">
      <c r="C68" t="b">
        <v>0</v>
      </c>
    </row>
    <row r="69" spans="3:3" x14ac:dyDescent="0.25">
      <c r="C69" t="b"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SOUHRNNÁ TABULKA</vt:lpstr>
      <vt:lpstr>PŮDA</vt:lpstr>
      <vt:lpstr>HNOJENÍ</vt:lpstr>
      <vt:lpstr>PĚSTITELSKÉ STRATEGIE</vt:lpstr>
      <vt:lpstr>POR</vt:lpstr>
      <vt:lpstr>PRAXE</vt:lpstr>
      <vt:lpstr>vzorec</vt:lpstr>
      <vt:lpstr>HNOJENÍ!_Hlk33597918</vt:lpstr>
      <vt:lpstr>POR!_Hlk40352780</vt:lpstr>
      <vt:lpstr>'SOUHRNNÁ TABULKA'!_Hlk40700827</vt:lpstr>
      <vt:lpstr>HNOJENÍ!_Hlk43102128</vt:lpstr>
      <vt:lpstr>PŮDA!_Hlk43799266</vt:lpstr>
      <vt:lpstr>PŮDA!_Hlk43800586</vt:lpstr>
      <vt:lpstr>PŮDA!_Hlk43800700</vt:lpstr>
      <vt:lpstr>PŮDA!_Hlk43801141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Šenkeřiková Pavla</dc:creator>
  <cp:keywords/>
  <dc:description/>
  <cp:lastModifiedBy>Pálka Václav</cp:lastModifiedBy>
  <cp:revision/>
  <cp:lastPrinted>2020-11-05T07:49:08Z</cp:lastPrinted>
  <dcterms:created xsi:type="dcterms:W3CDTF">2020-06-16T12:59:37Z</dcterms:created>
  <dcterms:modified xsi:type="dcterms:W3CDTF">2021-02-04T14:48:00Z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fdcfce-ddd9-46fd-a41e-890a4587f248_Enabled">
    <vt:lpwstr>True</vt:lpwstr>
  </property>
  <property fmtid="{D5CDD505-2E9C-101B-9397-08002B2CF9AE}" pid="3" name="MSIP_Label_ddfdcfce-ddd9-46fd-a41e-890a4587f248_SiteId">
    <vt:lpwstr>75660d71-8529-414f-8ee4-8511d8f023aa</vt:lpwstr>
  </property>
  <property fmtid="{D5CDD505-2E9C-101B-9397-08002B2CF9AE}" pid="4" name="MSIP_Label_ddfdcfce-ddd9-46fd-a41e-890a4587f248_SetDate">
    <vt:lpwstr>2020-06-16T13:14:01.3743566Z</vt:lpwstr>
  </property>
  <property fmtid="{D5CDD505-2E9C-101B-9397-08002B2CF9AE}" pid="5" name="MSIP_Label_ddfdcfce-ddd9-46fd-a41e-890a4587f248_Name">
    <vt:lpwstr>General</vt:lpwstr>
  </property>
  <property fmtid="{D5CDD505-2E9C-101B-9397-08002B2CF9AE}" pid="6" name="MSIP_Label_ddfdcfce-ddd9-46fd-a41e-890a4587f248_ActionId">
    <vt:lpwstr>7d109c65-fbd6-440c-ad4e-3f77615c0c9e</vt:lpwstr>
  </property>
  <property fmtid="{D5CDD505-2E9C-101B-9397-08002B2CF9AE}" pid="7" name="MSIP_Label_ddfdcfce-ddd9-46fd-a41e-890a4587f248_Extended_MSFT_Method">
    <vt:lpwstr>Automatic</vt:lpwstr>
  </property>
  <property fmtid="{D5CDD505-2E9C-101B-9397-08002B2CF9AE}" pid="8" name="Sensitivity">
    <vt:lpwstr>General</vt:lpwstr>
  </property>
</Properties>
</file>